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afs\lnf.infn.it\project\wsite\ac\personale\formazione\docs_pdf\priv\docs\Costo_docenti\"/>
    </mc:Choice>
  </mc:AlternateContent>
  <xr:revisionPtr revIDLastSave="0" documentId="14_{2C5BCF44-99C8-45E2-866C-DC30FAC22CEC}" xr6:coauthVersionLast="47" xr6:coauthVersionMax="47" xr10:uidLastSave="{00000000-0000-0000-0000-000000000000}"/>
  <bookViews>
    <workbookView xWindow="-38520" yWindow="-1710" windowWidth="38640" windowHeight="21120" xr2:uid="{00000000-000D-0000-FFFF-FFFF00000000}"/>
  </bookViews>
  <sheets>
    <sheet name="Dati docenze" sheetId="1" r:id="rId1"/>
    <sheet name="Dati docenze (altridocen" sheetId="5" r:id="rId2"/>
    <sheet name="Foglio3" sheetId="6" state="hidden" r:id="rId3"/>
    <sheet name="Dati corso" sheetId="4" state="hidden" r:id="rId4"/>
    <sheet name="lettere docenti" sheetId="7" state="hidden" r:id="rId5"/>
    <sheet name="Foglio2" sheetId="2" state="hidden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5" l="1"/>
  <c r="C28" i="5"/>
  <c r="B28" i="5"/>
  <c r="A28" i="5"/>
  <c r="D27" i="5"/>
  <c r="C27" i="5"/>
  <c r="B27" i="5"/>
  <c r="A27" i="5"/>
  <c r="D26" i="5"/>
  <c r="C26" i="5"/>
  <c r="B26" i="5"/>
  <c r="A26" i="5"/>
  <c r="D25" i="5"/>
  <c r="C25" i="5"/>
  <c r="B25" i="5"/>
  <c r="A25" i="5"/>
  <c r="D24" i="5"/>
  <c r="C24" i="5"/>
  <c r="B24" i="5"/>
  <c r="A24" i="5"/>
  <c r="D23" i="5"/>
  <c r="C23" i="5"/>
  <c r="B23" i="5"/>
  <c r="A23" i="5"/>
  <c r="C18" i="7" s="1"/>
  <c r="D22" i="5"/>
  <c r="C22" i="5"/>
  <c r="B22" i="5"/>
  <c r="A22" i="5"/>
  <c r="D21" i="5"/>
  <c r="C21" i="5"/>
  <c r="B21" i="5"/>
  <c r="A21" i="5"/>
  <c r="D20" i="5"/>
  <c r="C20" i="5"/>
  <c r="B20" i="5"/>
  <c r="A20" i="5"/>
  <c r="D19" i="5"/>
  <c r="C19" i="5"/>
  <c r="B19" i="5"/>
  <c r="A19" i="5"/>
  <c r="D18" i="5"/>
  <c r="C18" i="5"/>
  <c r="B18" i="5"/>
  <c r="A18" i="5"/>
  <c r="J14" i="5"/>
  <c r="E22" i="5" s="1"/>
  <c r="W13" i="5"/>
  <c r="B23" i="7" s="1"/>
  <c r="V13" i="5"/>
  <c r="V14" i="5" s="1"/>
  <c r="E28" i="5" s="1"/>
  <c r="U13" i="5"/>
  <c r="B22" i="7" s="1"/>
  <c r="T13" i="5"/>
  <c r="S13" i="5"/>
  <c r="R13" i="5"/>
  <c r="R14" i="5" s="1"/>
  <c r="E26" i="5" s="1"/>
  <c r="Q13" i="5"/>
  <c r="P13" i="5"/>
  <c r="P14" i="5" s="1"/>
  <c r="E25" i="5" s="1"/>
  <c r="O13" i="5"/>
  <c r="N13" i="5"/>
  <c r="N14" i="5" s="1"/>
  <c r="E24" i="5" s="1"/>
  <c r="M13" i="5"/>
  <c r="L13" i="5"/>
  <c r="L14" i="5" s="1"/>
  <c r="E23" i="5" s="1"/>
  <c r="K13" i="5"/>
  <c r="J13" i="5"/>
  <c r="I13" i="5"/>
  <c r="B16" i="7" s="1"/>
  <c r="H13" i="5"/>
  <c r="G13" i="5"/>
  <c r="B15" i="7" s="1"/>
  <c r="F13" i="5"/>
  <c r="E13" i="5"/>
  <c r="B14" i="7" s="1"/>
  <c r="D13" i="5"/>
  <c r="C13" i="5"/>
  <c r="B13" i="5"/>
  <c r="B14" i="5" s="1"/>
  <c r="E18" i="5" s="1"/>
  <c r="E22" i="1"/>
  <c r="E21" i="1"/>
  <c r="E20" i="1"/>
  <c r="G23" i="7"/>
  <c r="F23" i="7"/>
  <c r="E23" i="7"/>
  <c r="D23" i="7"/>
  <c r="C23" i="7"/>
  <c r="A23" i="7"/>
  <c r="G22" i="7"/>
  <c r="F22" i="7"/>
  <c r="E22" i="7"/>
  <c r="D22" i="7"/>
  <c r="G21" i="7"/>
  <c r="F21" i="7"/>
  <c r="E21" i="7"/>
  <c r="D21" i="7"/>
  <c r="G20" i="7"/>
  <c r="F20" i="7"/>
  <c r="E20" i="7"/>
  <c r="D20" i="7"/>
  <c r="G19" i="7"/>
  <c r="F19" i="7"/>
  <c r="E19" i="7"/>
  <c r="D19" i="7"/>
  <c r="G18" i="7"/>
  <c r="F18" i="7"/>
  <c r="E18" i="7"/>
  <c r="D18" i="7"/>
  <c r="G17" i="7"/>
  <c r="F17" i="7"/>
  <c r="E17" i="7"/>
  <c r="D17" i="7"/>
  <c r="G16" i="7"/>
  <c r="F16" i="7"/>
  <c r="E16" i="7"/>
  <c r="D16" i="7"/>
  <c r="G15" i="7"/>
  <c r="F15" i="7"/>
  <c r="E15" i="7"/>
  <c r="D15" i="7"/>
  <c r="G14" i="7"/>
  <c r="F14" i="7"/>
  <c r="E14" i="7"/>
  <c r="D14" i="7"/>
  <c r="G13" i="7"/>
  <c r="F13" i="7"/>
  <c r="E13" i="7"/>
  <c r="D13" i="7"/>
  <c r="G12" i="7"/>
  <c r="F12" i="7"/>
  <c r="E12" i="7"/>
  <c r="D12" i="7"/>
  <c r="C12" i="7"/>
  <c r="B12" i="7"/>
  <c r="A12" i="7"/>
  <c r="G11" i="7"/>
  <c r="F11" i="7"/>
  <c r="E11" i="7"/>
  <c r="D11" i="7"/>
  <c r="C11" i="7"/>
  <c r="B11" i="7"/>
  <c r="A11" i="7"/>
  <c r="G10" i="7"/>
  <c r="F10" i="7"/>
  <c r="E10" i="7"/>
  <c r="D10" i="7"/>
  <c r="C10" i="7"/>
  <c r="B10" i="7"/>
  <c r="A10" i="7"/>
  <c r="G9" i="7"/>
  <c r="F9" i="7"/>
  <c r="E9" i="7"/>
  <c r="D9" i="7"/>
  <c r="C9" i="7"/>
  <c r="B9" i="7"/>
  <c r="A9" i="7"/>
  <c r="G8" i="7"/>
  <c r="F8" i="7"/>
  <c r="E8" i="7"/>
  <c r="D8" i="7"/>
  <c r="C8" i="7"/>
  <c r="B8" i="7"/>
  <c r="A8" i="7"/>
  <c r="G7" i="7"/>
  <c r="F7" i="7"/>
  <c r="E7" i="7"/>
  <c r="D7" i="7"/>
  <c r="B7" i="7"/>
  <c r="A7" i="7"/>
  <c r="G6" i="7"/>
  <c r="F6" i="7"/>
  <c r="E6" i="7"/>
  <c r="D6" i="7"/>
  <c r="B6" i="7"/>
  <c r="A6" i="7"/>
  <c r="G5" i="7"/>
  <c r="F5" i="7"/>
  <c r="E5" i="7"/>
  <c r="D5" i="7"/>
  <c r="B5" i="7"/>
  <c r="A5" i="7"/>
  <c r="G4" i="7"/>
  <c r="F4" i="7"/>
  <c r="E4" i="7"/>
  <c r="D4" i="7"/>
  <c r="B4" i="7"/>
  <c r="A4" i="7"/>
  <c r="G3" i="7"/>
  <c r="F3" i="7"/>
  <c r="E3" i="7"/>
  <c r="D3" i="7"/>
  <c r="B3" i="7"/>
  <c r="A3" i="7"/>
  <c r="G2" i="7"/>
  <c r="F2" i="7"/>
  <c r="E2" i="7"/>
  <c r="D2" i="7"/>
  <c r="B2" i="7"/>
  <c r="A2" i="7"/>
  <c r="C4" i="6"/>
  <c r="A3" i="6"/>
  <c r="B3" i="6"/>
  <c r="B1" i="6"/>
  <c r="B2" i="6"/>
  <c r="A2" i="6"/>
  <c r="A1" i="6"/>
  <c r="D38" i="5"/>
  <c r="C22" i="7"/>
  <c r="C21" i="7"/>
  <c r="C20" i="7"/>
  <c r="C19" i="7"/>
  <c r="C17" i="7"/>
  <c r="C16" i="7"/>
  <c r="C15" i="7"/>
  <c r="C14" i="7"/>
  <c r="C13" i="7"/>
  <c r="A21" i="7"/>
  <c r="A20" i="7"/>
  <c r="B19" i="7"/>
  <c r="B18" i="7"/>
  <c r="B17" i="7"/>
  <c r="B13" i="7"/>
  <c r="D28" i="1"/>
  <c r="C28" i="1"/>
  <c r="C27" i="1"/>
  <c r="B28" i="1"/>
  <c r="A28" i="1"/>
  <c r="A27" i="1"/>
  <c r="W13" i="1"/>
  <c r="V13" i="1"/>
  <c r="B13" i="1"/>
  <c r="B19" i="1"/>
  <c r="B27" i="1"/>
  <c r="B26" i="1"/>
  <c r="B25" i="1"/>
  <c r="B24" i="1"/>
  <c r="B23" i="1"/>
  <c r="B22" i="1"/>
  <c r="B21" i="1"/>
  <c r="B20" i="1"/>
  <c r="B18" i="1"/>
  <c r="D25" i="1"/>
  <c r="D27" i="1"/>
  <c r="U13" i="1"/>
  <c r="T13" i="1"/>
  <c r="T14" i="1" s="1"/>
  <c r="E27" i="1" s="1"/>
  <c r="D38" i="1"/>
  <c r="D26" i="1"/>
  <c r="C26" i="1"/>
  <c r="C25" i="1"/>
  <c r="C18" i="1"/>
  <c r="D24" i="1"/>
  <c r="C24" i="1"/>
  <c r="D23" i="1"/>
  <c r="C23" i="1"/>
  <c r="D22" i="1"/>
  <c r="C22" i="1"/>
  <c r="D21" i="1"/>
  <c r="C21" i="1"/>
  <c r="D20" i="1"/>
  <c r="C20" i="1"/>
  <c r="D19" i="1"/>
  <c r="C19" i="1"/>
  <c r="D18" i="1"/>
  <c r="S13" i="1"/>
  <c r="R13" i="1"/>
  <c r="Q13" i="1"/>
  <c r="P13" i="1"/>
  <c r="O13" i="1"/>
  <c r="N13" i="1"/>
  <c r="N14" i="1" s="1"/>
  <c r="E24" i="1" s="1"/>
  <c r="M13" i="1"/>
  <c r="L13" i="1"/>
  <c r="K13" i="1"/>
  <c r="J13" i="1"/>
  <c r="I13" i="1"/>
  <c r="H13" i="1"/>
  <c r="G13" i="1"/>
  <c r="F13" i="1"/>
  <c r="F14" i="1" s="1"/>
  <c r="E13" i="1"/>
  <c r="C13" i="1"/>
  <c r="D13" i="1"/>
  <c r="D14" i="1" s="1"/>
  <c r="E19" i="1" s="1"/>
  <c r="A18" i="1"/>
  <c r="C2" i="7" s="1"/>
  <c r="A26" i="1"/>
  <c r="A25" i="1"/>
  <c r="A24" i="1"/>
  <c r="A23" i="1"/>
  <c r="C7" i="7" s="1"/>
  <c r="A22" i="1"/>
  <c r="C6" i="7" s="1"/>
  <c r="D17" i="2"/>
  <c r="B17" i="2"/>
  <c r="A19" i="1"/>
  <c r="C3" i="7" s="1"/>
  <c r="A21" i="1"/>
  <c r="C5" i="7" s="1"/>
  <c r="A20" i="1"/>
  <c r="C4" i="7" s="1"/>
  <c r="H14" i="5" l="1"/>
  <c r="E21" i="5" s="1"/>
  <c r="F14" i="5"/>
  <c r="E20" i="5" s="1"/>
  <c r="D14" i="5"/>
  <c r="E19" i="5" s="1"/>
  <c r="T14" i="5"/>
  <c r="E27" i="5" s="1"/>
  <c r="H22" i="7" s="1"/>
  <c r="H11" i="7"/>
  <c r="L14" i="1"/>
  <c r="J14" i="1"/>
  <c r="H6" i="7" s="1"/>
  <c r="R14" i="1"/>
  <c r="E26" i="1" s="1"/>
  <c r="H15" i="7"/>
  <c r="H19" i="7"/>
  <c r="H23" i="7"/>
  <c r="A18" i="7"/>
  <c r="H20" i="7"/>
  <c r="V14" i="1"/>
  <c r="H17" i="7"/>
  <c r="P14" i="1"/>
  <c r="A16" i="7"/>
  <c r="A19" i="7"/>
  <c r="H16" i="7"/>
  <c r="B20" i="7"/>
  <c r="H14" i="1"/>
  <c r="A15" i="7"/>
  <c r="B21" i="7"/>
  <c r="A22" i="7"/>
  <c r="A13" i="7"/>
  <c r="H21" i="7"/>
  <c r="H14" i="7"/>
  <c r="A14" i="7"/>
  <c r="A17" i="7"/>
  <c r="H18" i="7"/>
  <c r="B14" i="1"/>
  <c r="E18" i="1" s="1"/>
  <c r="H8" i="7"/>
  <c r="D29" i="5" l="1"/>
  <c r="E28" i="1"/>
  <c r="H12" i="7" s="1"/>
  <c r="E25" i="1"/>
  <c r="H9" i="7" s="1"/>
  <c r="E23" i="1"/>
  <c r="H7" i="7" s="1"/>
  <c r="H13" i="7"/>
  <c r="J31" i="5"/>
  <c r="H10" i="7"/>
  <c r="H2" i="7"/>
  <c r="H5" i="7"/>
  <c r="H3" i="7"/>
  <c r="H4" i="7"/>
  <c r="D29" i="1" l="1"/>
  <c r="J3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Giuliano Basso</author>
  </authors>
  <commentList>
    <comment ref="B4" authorId="0" shapeId="0" xr:uid="{35086BF8-0D8D-481E-B81A-991DA0804D9C}">
      <text>
        <r>
          <rPr>
            <b/>
            <sz val="9"/>
            <color rgb="FF000000"/>
            <rFont val="Tahoma"/>
            <family val="2"/>
          </rPr>
          <t>Giuliano Basso: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Qui vanno inserite le ore (massimo due al giorno).
</t>
        </r>
        <r>
          <rPr>
            <sz val="9"/>
            <color rgb="FF000000"/>
            <rFont val="Tahoma"/>
            <family val="2"/>
          </rPr>
          <t xml:space="preserve">In caso di porzione di ora inserire il rapporto minuti/60.
</t>
        </r>
        <r>
          <rPr>
            <sz val="9"/>
            <color rgb="FF000000"/>
            <rFont val="Tahoma"/>
            <family val="2"/>
          </rPr>
          <t>Quindi, per esempio, nel caso di 30 minuti inserire 0,5</t>
        </r>
      </text>
    </comment>
  </commentList>
</comments>
</file>

<file path=xl/sharedStrings.xml><?xml version="1.0" encoding="utf-8"?>
<sst xmlns="http://schemas.openxmlformats.org/spreadsheetml/2006/main" count="209" uniqueCount="63">
  <si>
    <t>TECNOLOGO/RIC</t>
  </si>
  <si>
    <t>CTER</t>
  </si>
  <si>
    <t>TECNOLOGO</t>
  </si>
  <si>
    <t>lire</t>
  </si>
  <si>
    <t>euro</t>
  </si>
  <si>
    <t>docenza</t>
  </si>
  <si>
    <t>assistenza</t>
  </si>
  <si>
    <t>TOTALE</t>
  </si>
  <si>
    <t>Nominativo</t>
  </si>
  <si>
    <t>Compenso orario</t>
  </si>
  <si>
    <t>DOCENZA</t>
  </si>
  <si>
    <t>ASSISTENZA 
(al 50%)</t>
  </si>
  <si>
    <t>Costo complessivo</t>
  </si>
  <si>
    <t>Tipologia</t>
  </si>
  <si>
    <t>ASSEGNO RICERCA</t>
  </si>
  <si>
    <t>COLL AMM</t>
  </si>
  <si>
    <t>RICERCATORE</t>
  </si>
  <si>
    <t>Nome Cognome</t>
  </si>
  <si>
    <t>------</t>
  </si>
  <si>
    <t>inserire nome e cognome</t>
  </si>
  <si>
    <t>selezionare dal menu</t>
  </si>
  <si>
    <t>totali parziali (valore automatico)</t>
  </si>
  <si>
    <t>totali (valore automatico)</t>
  </si>
  <si>
    <t>Note</t>
  </si>
  <si>
    <t>1) Nel caso di docenti ESTERNI occorre MODULO DI INQUADRAMENTO FISCALE e CV breve</t>
  </si>
  <si>
    <t>2) Nel caso di docenti ASSOCIATI va richiesto il MODULO DI INQUADRAMENTO FISCALE</t>
  </si>
  <si>
    <r>
      <t xml:space="preserve">3) Nel caso di docenti ASSEGNISTI/BORSISTI la cui docenza </t>
    </r>
    <r>
      <rPr>
        <b/>
        <sz val="11"/>
        <color theme="1"/>
        <rFont val="Oswald"/>
      </rPr>
      <t>NON</t>
    </r>
    <r>
      <rPr>
        <sz val="11"/>
        <color theme="1"/>
        <rFont val="Oswald"/>
      </rPr>
      <t xml:space="preserve"> è strettamente correlata all'attività che svolge per l'INFN, va richiesto il MODULO DI INQUADRAMENTO FISCALE</t>
    </r>
  </si>
  <si>
    <t>NON SO</t>
  </si>
  <si>
    <t>*qualora non fosse possibile conoscere il profilo indicare NON SO, i conteggi verranno comunque controllati ed eventualmente corretti dall'Ufficio Formazione</t>
  </si>
  <si>
    <t>GIORNO DI CORSO (immettere la data)</t>
  </si>
  <si>
    <t>ASSOCIATO TECNICO</t>
  </si>
  <si>
    <t xml:space="preserve"> </t>
  </si>
  <si>
    <t>DOCENTI ESTERNI</t>
  </si>
  <si>
    <t>TOTALE SPESA DOCENTI</t>
  </si>
  <si>
    <t>NOMINATIVO</t>
  </si>
  <si>
    <t>COMPENSO ONNICOMPRENSIVO</t>
  </si>
  <si>
    <t>1)</t>
  </si>
  <si>
    <t>Nome e cognome</t>
  </si>
  <si>
    <t>Compenso</t>
  </si>
  <si>
    <t>2)</t>
  </si>
  <si>
    <t>3)</t>
  </si>
  <si>
    <t>4)</t>
  </si>
  <si>
    <t>5)</t>
  </si>
  <si>
    <t>Totale</t>
  </si>
  <si>
    <t>Corso</t>
  </si>
  <si>
    <t>Data corso</t>
  </si>
  <si>
    <t>numero disposizione</t>
  </si>
  <si>
    <t>data disposizione</t>
  </si>
  <si>
    <t>costo</t>
  </si>
  <si>
    <t>particella</t>
  </si>
  <si>
    <t>particella persona</t>
  </si>
  <si>
    <t>Titolo</t>
  </si>
  <si>
    <t>Numero disposizione</t>
  </si>
  <si>
    <t>Data disposizione</t>
  </si>
  <si>
    <t>Programmazione</t>
  </si>
  <si>
    <t>Sesso</t>
  </si>
  <si>
    <t>Uomo</t>
  </si>
  <si>
    <t>Donna</t>
  </si>
  <si>
    <t>Seleziona</t>
  </si>
  <si>
    <t>FUNZIONARIO DI AMM.</t>
  </si>
  <si>
    <t>ASSOCIATO TECNOLOGICO/RICERCATORE</t>
  </si>
  <si>
    <t>COMPENSO NON RICHIESTO</t>
  </si>
  <si>
    <t>COMPENSO NON PREVISTO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</si>
</sst>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164" formatCode="[$€-2]\ #,##0.00;[Red]\-[$€-2]\ #,##0.00"/>
    <numFmt numFmtId="165" formatCode="_-* #,##0.00\ [$€-410]_-;\-* #,##0.00\ [$€-410]_-;_-* &quot;-&quot;??\ [$€-410]_-;_-@_-"/>
    <numFmt numFmtId="166" formatCode="#,##0.00\ &quot;€&quot;"/>
    <numFmt numFmtId="167" formatCode="d\ mmmm\ yyyy"/>
    <numFmt numFmtId="168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Oswald"/>
    </font>
    <font>
      <sz val="11"/>
      <color theme="1"/>
      <name val="Oswald"/>
    </font>
    <font>
      <sz val="11"/>
      <color theme="1"/>
      <name val="Calibri"/>
      <family val="2"/>
      <scheme val="minor"/>
    </font>
    <font>
      <b/>
      <i/>
      <sz val="11"/>
      <color theme="1"/>
      <name val="Oswald"/>
    </font>
    <font>
      <b/>
      <sz val="20"/>
      <color theme="1"/>
      <name val="Oswald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58">
    <xf numFmtId="0" fontId="0" fillId="0" borderId="0" xfId="0"/>
    <xf numFmtId="0" fontId="2" fillId="0" borderId="0" xfId="0" applyFont="1"/>
    <xf numFmtId="2" fontId="2" fillId="0" borderId="0" xfId="0" applyNumberFormat="1" applyFont="1"/>
    <xf numFmtId="0" fontId="0" fillId="0" borderId="0" xfId="0" quotePrefix="1"/>
    <xf numFmtId="44" fontId="1" fillId="2" borderId="0" xfId="1" applyFont="1" applyFill="1" applyProtection="1"/>
    <xf numFmtId="0" fontId="2" fillId="6" borderId="1" xfId="0" applyFont="1" applyFill="1" applyBorder="1" applyProtection="1">
      <protection locked="0"/>
    </xf>
    <xf numFmtId="0" fontId="2" fillId="7" borderId="1" xfId="0" applyFont="1" applyFill="1" applyBorder="1" applyProtection="1">
      <protection locked="0"/>
    </xf>
    <xf numFmtId="0" fontId="2" fillId="4" borderId="0" xfId="0" applyFont="1" applyFill="1" applyProtection="1">
      <protection locked="0"/>
    </xf>
    <xf numFmtId="0" fontId="2" fillId="0" borderId="0" xfId="0" applyFont="1" applyProtection="1">
      <protection locked="0"/>
    </xf>
    <xf numFmtId="16" fontId="2" fillId="5" borderId="2" xfId="0" applyNumberFormat="1" applyFont="1" applyFill="1" applyBorder="1" applyProtection="1">
      <protection locked="0"/>
    </xf>
    <xf numFmtId="16" fontId="2" fillId="5" borderId="1" xfId="0" applyNumberFormat="1" applyFont="1" applyFill="1" applyBorder="1" applyProtection="1">
      <protection locked="0"/>
    </xf>
    <xf numFmtId="16" fontId="2" fillId="0" borderId="0" xfId="0" applyNumberFormat="1" applyFont="1"/>
    <xf numFmtId="2" fontId="2" fillId="6" borderId="1" xfId="0" applyNumberFormat="1" applyFont="1" applyFill="1" applyBorder="1"/>
    <xf numFmtId="2" fontId="2" fillId="7" borderId="1" xfId="0" applyNumberFormat="1" applyFont="1" applyFill="1" applyBorder="1"/>
    <xf numFmtId="0" fontId="4" fillId="0" borderId="0" xfId="0" applyFont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0" fontId="2" fillId="5" borderId="4" xfId="0" applyFont="1" applyFill="1" applyBorder="1"/>
    <xf numFmtId="0" fontId="2" fillId="5" borderId="5" xfId="0" applyFont="1" applyFill="1" applyBorder="1"/>
    <xf numFmtId="0" fontId="2" fillId="0" borderId="1" xfId="0" applyFont="1" applyBorder="1"/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/>
    </xf>
    <xf numFmtId="0" fontId="2" fillId="5" borderId="6" xfId="0" applyFont="1" applyFill="1" applyBorder="1"/>
    <xf numFmtId="0" fontId="2" fillId="5" borderId="7" xfId="0" applyFont="1" applyFill="1" applyBorder="1"/>
    <xf numFmtId="0" fontId="2" fillId="0" borderId="1" xfId="0" applyFont="1" applyBorder="1" applyAlignment="1">
      <alignment horizontal="center"/>
    </xf>
    <xf numFmtId="0" fontId="2" fillId="5" borderId="8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left"/>
    </xf>
    <xf numFmtId="0" fontId="2" fillId="5" borderId="9" xfId="0" applyFont="1" applyFill="1" applyBorder="1"/>
    <xf numFmtId="0" fontId="2" fillId="5" borderId="10" xfId="0" applyFont="1" applyFill="1" applyBorder="1"/>
    <xf numFmtId="0" fontId="1" fillId="0" borderId="0" xfId="0" applyFont="1"/>
    <xf numFmtId="0" fontId="2" fillId="5" borderId="0" xfId="0" applyFont="1" applyFill="1"/>
    <xf numFmtId="0" fontId="0" fillId="0" borderId="0" xfId="0" applyProtection="1">
      <protection locked="0"/>
    </xf>
    <xf numFmtId="0" fontId="8" fillId="8" borderId="1" xfId="0" applyFont="1" applyFill="1" applyBorder="1" applyProtection="1">
      <protection locked="0"/>
    </xf>
    <xf numFmtId="0" fontId="6" fillId="0" borderId="0" xfId="0" applyFont="1" applyProtection="1">
      <protection locked="0"/>
    </xf>
    <xf numFmtId="2" fontId="0" fillId="0" borderId="0" xfId="0" applyNumberFormat="1" applyProtection="1">
      <protection locked="0"/>
    </xf>
    <xf numFmtId="0" fontId="0" fillId="8" borderId="2" xfId="0" applyFill="1" applyBorder="1"/>
    <xf numFmtId="0" fontId="0" fillId="8" borderId="11" xfId="0" applyFill="1" applyBorder="1"/>
    <xf numFmtId="165" fontId="0" fillId="8" borderId="1" xfId="0" applyNumberFormat="1" applyFill="1" applyBorder="1"/>
    <xf numFmtId="0" fontId="7" fillId="8" borderId="1" xfId="0" applyFont="1" applyFill="1" applyBorder="1" applyProtection="1">
      <protection locked="0"/>
    </xf>
    <xf numFmtId="0" fontId="7" fillId="8" borderId="1" xfId="0" applyFont="1" applyFill="1" applyBorder="1" applyAlignment="1" applyProtection="1">
      <alignment horizontal="centerContinuous"/>
      <protection locked="0"/>
    </xf>
    <xf numFmtId="0" fontId="9" fillId="8" borderId="1" xfId="0" applyFont="1" applyFill="1" applyBorder="1" applyProtection="1">
      <protection locked="0"/>
    </xf>
    <xf numFmtId="0" fontId="7" fillId="8" borderId="1" xfId="0" applyFont="1" applyFill="1" applyBorder="1" applyAlignment="1" applyProtection="1">
      <alignment horizontal="right"/>
      <protection locked="0"/>
    </xf>
    <xf numFmtId="165" fontId="7" fillId="8" borderId="1" xfId="0" applyNumberFormat="1" applyFont="1" applyFill="1" applyBorder="1" applyProtection="1">
      <protection locked="0"/>
    </xf>
    <xf numFmtId="0" fontId="0" fillId="0" borderId="0" xfId="0" applyAlignment="1">
      <alignment wrapText="1"/>
    </xf>
    <xf numFmtId="0" fontId="10" fillId="0" borderId="0" xfId="0" applyFont="1" applyAlignment="1">
      <alignment wrapText="1"/>
    </xf>
    <xf numFmtId="2" fontId="0" fillId="0" borderId="0" xfId="0" applyNumberFormat="1"/>
    <xf numFmtId="15" fontId="0" fillId="0" borderId="0" xfId="0" applyNumberFormat="1" applyProtection="1">
      <protection locked="0"/>
    </xf>
    <xf numFmtId="167" fontId="0" fillId="0" borderId="0" xfId="0" applyNumberFormat="1"/>
    <xf numFmtId="49" fontId="0" fillId="0" borderId="0" xfId="0" applyNumberFormat="1" applyAlignment="1">
      <alignment wrapText="1"/>
    </xf>
    <xf numFmtId="166" fontId="9" fillId="8" borderId="1" xfId="0" applyNumberFormat="1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168" fontId="2" fillId="6" borderId="1" xfId="0" applyNumberFormat="1" applyFont="1" applyFill="1" applyBorder="1" applyProtection="1">
      <protection locked="0"/>
    </xf>
    <xf numFmtId="168" fontId="2" fillId="7" borderId="1" xfId="0" applyNumberFormat="1" applyFont="1" applyFill="1" applyBorder="1" applyProtection="1">
      <protection locked="0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1436915</xdr:colOff>
      <xdr:row>0</xdr:row>
      <xdr:rowOff>0</xdr:rowOff>
    </xdr:from>
    <xdr:to>
      <xdr:col>0</xdr:col>
      <xdr:colOff>1905001</xdr:colOff>
      <xdr:row>1</xdr:row>
      <xdr:rowOff>107587</xdr:rowOff>
    </xdr:to>
    <xdr:pic>
      <xdr:nvPicPr>
        <xdr:cNvPr id="3" name="Elemento grafico 2" descr="Freccia a destra contorno">
          <a:extLst>
            <a:ext uri="{FF2B5EF4-FFF2-40B4-BE49-F238E27FC236}">
              <a16:creationId xmlns:a16="http://schemas.microsoft.com/office/drawing/2014/main" id="{79A4E022-B308-45BC-ADBD-668DD548F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436915" y="0"/>
          <a:ext cx="468086" cy="468086"/>
        </a:xfrm>
        <a:prstGeom prst="rect">
          <a:avLst/>
        </a:prstGeom>
      </xdr:spPr>
    </xdr:pic>
    <xdr:clientData/>
  </xdr:twoCellAnchor>
  <xdr:twoCellAnchor editAs="oneCell">
    <xdr:from>
      <xdr:col>0</xdr:col>
      <xdr:colOff>1415144</xdr:colOff>
      <xdr:row>0</xdr:row>
      <xdr:rowOff>261257</xdr:rowOff>
    </xdr:from>
    <xdr:to>
      <xdr:col>0</xdr:col>
      <xdr:colOff>1895930</xdr:colOff>
      <xdr:row>2</xdr:row>
      <xdr:rowOff>76200</xdr:rowOff>
    </xdr:to>
    <xdr:pic>
      <xdr:nvPicPr>
        <xdr:cNvPr id="4" name="Elemento grafico 3" descr="Freccia a destra contorno">
          <a:extLst>
            <a:ext uri="{FF2B5EF4-FFF2-40B4-BE49-F238E27FC236}">
              <a16:creationId xmlns:a16="http://schemas.microsoft.com/office/drawing/2014/main" id="{6D6B1F1F-7E53-4D7E-AD7D-D8EF25D0E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415144" y="261257"/>
          <a:ext cx="468086" cy="468086"/>
        </a:xfrm>
        <a:prstGeom prst="rect">
          <a:avLst/>
        </a:prstGeom>
      </xdr:spPr>
    </xdr:pic>
    <xdr:clientData/>
  </xdr:twoCellAnchor>
  <xdr:twoCellAnchor editAs="oneCell">
    <xdr:from>
      <xdr:col>0</xdr:col>
      <xdr:colOff>2243093</xdr:colOff>
      <xdr:row>2</xdr:row>
      <xdr:rowOff>641</xdr:rowOff>
    </xdr:from>
    <xdr:to>
      <xdr:col>0</xdr:col>
      <xdr:colOff>2574585</xdr:colOff>
      <xdr:row>3</xdr:row>
      <xdr:rowOff>19782</xdr:rowOff>
    </xdr:to>
    <xdr:pic>
      <xdr:nvPicPr>
        <xdr:cNvPr id="2" name="Elemento grafico 1" descr="Freccia a destra contorno">
          <a:extLst>
            <a:ext uri="{FF2B5EF4-FFF2-40B4-BE49-F238E27FC236}">
              <a16:creationId xmlns:a16="http://schemas.microsoft.com/office/drawing/2014/main" id="{61BCE504-D72B-403F-9032-52E7ADFF0A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5400000">
          <a:off x="2241516" y="655361"/>
          <a:ext cx="316865" cy="3137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1436915</xdr:colOff>
      <xdr:row>0</xdr:row>
      <xdr:rowOff>0</xdr:rowOff>
    </xdr:from>
    <xdr:to>
      <xdr:col>0</xdr:col>
      <xdr:colOff>1905001</xdr:colOff>
      <xdr:row>1</xdr:row>
      <xdr:rowOff>107587</xdr:rowOff>
    </xdr:to>
    <xdr:pic>
      <xdr:nvPicPr>
        <xdr:cNvPr id="2" name="Elemento grafico 1" descr="Freccia a destra contorno">
          <a:extLst>
            <a:ext uri="{FF2B5EF4-FFF2-40B4-BE49-F238E27FC236}">
              <a16:creationId xmlns:a16="http://schemas.microsoft.com/office/drawing/2014/main" id="{3FEF03CB-BCF8-4CC0-9223-8F188CA16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440090" y="0"/>
          <a:ext cx="464911" cy="460012"/>
        </a:xfrm>
        <a:prstGeom prst="rect">
          <a:avLst/>
        </a:prstGeom>
      </xdr:spPr>
    </xdr:pic>
    <xdr:clientData/>
  </xdr:twoCellAnchor>
  <xdr:twoCellAnchor editAs="oneCell">
    <xdr:from>
      <xdr:col>0</xdr:col>
      <xdr:colOff>1415144</xdr:colOff>
      <xdr:row>0</xdr:row>
      <xdr:rowOff>261257</xdr:rowOff>
    </xdr:from>
    <xdr:to>
      <xdr:col>0</xdr:col>
      <xdr:colOff>1895930</xdr:colOff>
      <xdr:row>2</xdr:row>
      <xdr:rowOff>76200</xdr:rowOff>
    </xdr:to>
    <xdr:pic>
      <xdr:nvPicPr>
        <xdr:cNvPr id="3" name="Elemento grafico 2" descr="Freccia a destra contorno">
          <a:extLst>
            <a:ext uri="{FF2B5EF4-FFF2-40B4-BE49-F238E27FC236}">
              <a16:creationId xmlns:a16="http://schemas.microsoft.com/office/drawing/2014/main" id="{43E2BC01-D1A4-43E0-A12A-1F6C8A370B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418319" y="258082"/>
          <a:ext cx="477611" cy="456293"/>
        </a:xfrm>
        <a:prstGeom prst="rect">
          <a:avLst/>
        </a:prstGeom>
      </xdr:spPr>
    </xdr:pic>
    <xdr:clientData/>
  </xdr:twoCellAnchor>
  <xdr:twoCellAnchor editAs="oneCell">
    <xdr:from>
      <xdr:col>0</xdr:col>
      <xdr:colOff>2243093</xdr:colOff>
      <xdr:row>2</xdr:row>
      <xdr:rowOff>641</xdr:rowOff>
    </xdr:from>
    <xdr:to>
      <xdr:col>0</xdr:col>
      <xdr:colOff>2574585</xdr:colOff>
      <xdr:row>3</xdr:row>
      <xdr:rowOff>19782</xdr:rowOff>
    </xdr:to>
    <xdr:pic>
      <xdr:nvPicPr>
        <xdr:cNvPr id="4" name="Elemento grafico 3" descr="Freccia a destra contorno">
          <a:extLst>
            <a:ext uri="{FF2B5EF4-FFF2-40B4-BE49-F238E27FC236}">
              <a16:creationId xmlns:a16="http://schemas.microsoft.com/office/drawing/2014/main" id="{F466A051-F6A0-457A-AE7F-69BEB1705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5400000">
          <a:off x="2254806" y="623928"/>
          <a:ext cx="304891" cy="334667"/>
        </a:xfrm>
        <a:prstGeom prst="rect">
          <a:avLst/>
        </a:prstGeom>
      </xdr:spPr>
    </xdr:pic>
    <xdr:clientData/>
  </xdr:twoCellAnchor>
  <xdr:twoCellAnchor editAs="oneCell">
    <xdr:from>
      <xdr:col>0</xdr:col>
      <xdr:colOff>1436915</xdr:colOff>
      <xdr:row>0</xdr:row>
      <xdr:rowOff>0</xdr:rowOff>
    </xdr:from>
    <xdr:to>
      <xdr:col>0</xdr:col>
      <xdr:colOff>1905001</xdr:colOff>
      <xdr:row>1</xdr:row>
      <xdr:rowOff>104412</xdr:rowOff>
    </xdr:to>
    <xdr:pic>
      <xdr:nvPicPr>
        <xdr:cNvPr id="5" name="Elemento grafico 4" descr="Freccia a destra contorno">
          <a:extLst>
            <a:ext uri="{FF2B5EF4-FFF2-40B4-BE49-F238E27FC236}">
              <a16:creationId xmlns:a16="http://schemas.microsoft.com/office/drawing/2014/main" id="{98D0BD10-C64D-464B-BF0D-32C4CC9D0D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436915" y="0"/>
          <a:ext cx="468086" cy="465727"/>
        </a:xfrm>
        <a:prstGeom prst="rect">
          <a:avLst/>
        </a:prstGeom>
      </xdr:spPr>
    </xdr:pic>
    <xdr:clientData/>
  </xdr:twoCellAnchor>
  <xdr:twoCellAnchor editAs="oneCell">
    <xdr:from>
      <xdr:col>0</xdr:col>
      <xdr:colOff>1415144</xdr:colOff>
      <xdr:row>0</xdr:row>
      <xdr:rowOff>261257</xdr:rowOff>
    </xdr:from>
    <xdr:to>
      <xdr:col>0</xdr:col>
      <xdr:colOff>1892755</xdr:colOff>
      <xdr:row>2</xdr:row>
      <xdr:rowOff>76200</xdr:rowOff>
    </xdr:to>
    <xdr:pic>
      <xdr:nvPicPr>
        <xdr:cNvPr id="6" name="Elemento grafico 5" descr="Freccia a destra contorno">
          <a:extLst>
            <a:ext uri="{FF2B5EF4-FFF2-40B4-BE49-F238E27FC236}">
              <a16:creationId xmlns:a16="http://schemas.microsoft.com/office/drawing/2014/main" id="{8F570FF7-5719-4AC1-B54C-5643759A7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415144" y="261257"/>
          <a:ext cx="480786" cy="462643"/>
        </a:xfrm>
        <a:prstGeom prst="rect">
          <a:avLst/>
        </a:prstGeom>
      </xdr:spPr>
    </xdr:pic>
    <xdr:clientData/>
  </xdr:twoCellAnchor>
  <xdr:twoCellAnchor editAs="oneCell">
    <xdr:from>
      <xdr:col>0</xdr:col>
      <xdr:colOff>2243093</xdr:colOff>
      <xdr:row>2</xdr:row>
      <xdr:rowOff>641</xdr:rowOff>
    </xdr:from>
    <xdr:to>
      <xdr:col>0</xdr:col>
      <xdr:colOff>2574585</xdr:colOff>
      <xdr:row>3</xdr:row>
      <xdr:rowOff>19782</xdr:rowOff>
    </xdr:to>
    <xdr:pic>
      <xdr:nvPicPr>
        <xdr:cNvPr id="7" name="Elemento grafico 6" descr="Freccia a destra contorno">
          <a:extLst>
            <a:ext uri="{FF2B5EF4-FFF2-40B4-BE49-F238E27FC236}">
              <a16:creationId xmlns:a16="http://schemas.microsoft.com/office/drawing/2014/main" id="{7B5C4B24-7602-488F-9B8A-97C1D056B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 rot="5400000">
          <a:off x="2254488" y="636946"/>
          <a:ext cx="308701" cy="3314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1"/>
  <sheetViews>
    <sheetView tabSelected="1" zoomScale="130" zoomScaleNormal="130" workbookViewId="0">
      <selection activeCell="B2" sqref="B2"/>
    </sheetView>
  </sheetViews>
  <sheetFormatPr defaultColWidth="8.81640625" defaultRowHeight="22.5" x14ac:dyDescent="0.8"/>
  <cols>
    <col min="1" max="1" width="38.6328125" style="1" customWidth="1"/>
    <col min="2" max="4" width="17.81640625" style="1" customWidth="1"/>
    <col min="5" max="5" width="22.453125" style="1" customWidth="1"/>
    <col min="6" max="23" width="17.81640625" style="1" customWidth="1"/>
    <col min="24" max="16384" width="8.81640625" style="1"/>
  </cols>
  <sheetData>
    <row r="1" spans="1:23" ht="28.25" customHeight="1" x14ac:dyDescent="0.8">
      <c r="A1" s="7" t="s">
        <v>19</v>
      </c>
      <c r="B1" s="54" t="s">
        <v>17</v>
      </c>
      <c r="C1" s="54"/>
      <c r="D1" s="54" t="s">
        <v>17</v>
      </c>
      <c r="E1" s="54"/>
      <c r="F1" s="54" t="s">
        <v>17</v>
      </c>
      <c r="G1" s="54"/>
      <c r="H1" s="52" t="s">
        <v>17</v>
      </c>
      <c r="I1" s="52"/>
      <c r="J1" s="54" t="s">
        <v>17</v>
      </c>
      <c r="K1" s="54"/>
      <c r="L1" s="52" t="s">
        <v>17</v>
      </c>
      <c r="M1" s="52"/>
      <c r="N1" s="54" t="s">
        <v>17</v>
      </c>
      <c r="O1" s="54"/>
      <c r="P1" s="52" t="s">
        <v>17</v>
      </c>
      <c r="Q1" s="52"/>
      <c r="R1" s="54" t="s">
        <v>17</v>
      </c>
      <c r="S1" s="54"/>
      <c r="T1" s="54" t="s">
        <v>17</v>
      </c>
      <c r="U1" s="54"/>
      <c r="V1" s="54" t="s">
        <v>17</v>
      </c>
      <c r="W1" s="54"/>
    </row>
    <row r="2" spans="1:23" x14ac:dyDescent="0.8">
      <c r="A2" s="7" t="s">
        <v>20</v>
      </c>
      <c r="B2" s="5" t="s">
        <v>18</v>
      </c>
      <c r="C2" s="5" t="s">
        <v>58</v>
      </c>
      <c r="D2" s="5" t="s">
        <v>18</v>
      </c>
      <c r="E2" s="5" t="s">
        <v>58</v>
      </c>
      <c r="F2" s="5" t="s">
        <v>18</v>
      </c>
      <c r="G2" s="5" t="s">
        <v>58</v>
      </c>
      <c r="H2" s="5" t="s">
        <v>18</v>
      </c>
      <c r="I2" s="5" t="s">
        <v>58</v>
      </c>
      <c r="J2" s="5" t="s">
        <v>18</v>
      </c>
      <c r="K2" s="5" t="s">
        <v>58</v>
      </c>
      <c r="L2" s="5" t="s">
        <v>18</v>
      </c>
      <c r="M2" s="5" t="s">
        <v>58</v>
      </c>
      <c r="N2" s="5" t="s">
        <v>18</v>
      </c>
      <c r="O2" s="5"/>
      <c r="P2" s="5" t="s">
        <v>18</v>
      </c>
      <c r="Q2" s="5"/>
      <c r="R2" s="5" t="s">
        <v>18</v>
      </c>
      <c r="S2" s="5"/>
      <c r="T2" s="5" t="s">
        <v>18</v>
      </c>
      <c r="U2" s="5"/>
      <c r="V2" s="5" t="s">
        <v>18</v>
      </c>
      <c r="W2" s="5"/>
    </row>
    <row r="3" spans="1:23" x14ac:dyDescent="0.8">
      <c r="A3" s="8" t="s">
        <v>29</v>
      </c>
      <c r="B3" s="5" t="s">
        <v>5</v>
      </c>
      <c r="C3" s="5" t="s">
        <v>6</v>
      </c>
      <c r="D3" s="6" t="s">
        <v>5</v>
      </c>
      <c r="E3" s="6" t="s">
        <v>6</v>
      </c>
      <c r="F3" s="5" t="s">
        <v>5</v>
      </c>
      <c r="G3" s="5" t="s">
        <v>6</v>
      </c>
      <c r="H3" s="6" t="s">
        <v>5</v>
      </c>
      <c r="I3" s="6" t="s">
        <v>6</v>
      </c>
      <c r="J3" s="5" t="s">
        <v>5</v>
      </c>
      <c r="K3" s="5" t="s">
        <v>6</v>
      </c>
      <c r="L3" s="6" t="s">
        <v>5</v>
      </c>
      <c r="M3" s="6" t="s">
        <v>6</v>
      </c>
      <c r="N3" s="5" t="s">
        <v>5</v>
      </c>
      <c r="O3" s="5" t="s">
        <v>6</v>
      </c>
      <c r="P3" s="6" t="s">
        <v>5</v>
      </c>
      <c r="Q3" s="6" t="s">
        <v>6</v>
      </c>
      <c r="R3" s="5" t="s">
        <v>5</v>
      </c>
      <c r="S3" s="5" t="s">
        <v>6</v>
      </c>
      <c r="T3" s="5" t="s">
        <v>5</v>
      </c>
      <c r="U3" s="5" t="s">
        <v>6</v>
      </c>
      <c r="V3" s="5" t="s">
        <v>5</v>
      </c>
      <c r="W3" s="5" t="s">
        <v>6</v>
      </c>
    </row>
    <row r="4" spans="1:23" x14ac:dyDescent="0.8">
      <c r="A4" s="9">
        <v>45946</v>
      </c>
      <c r="B4" s="56">
        <v>0</v>
      </c>
      <c r="C4" s="56">
        <v>0</v>
      </c>
      <c r="D4" s="57">
        <v>0</v>
      </c>
      <c r="E4" s="57">
        <v>0</v>
      </c>
      <c r="F4" s="56">
        <v>0</v>
      </c>
      <c r="G4" s="56">
        <v>0</v>
      </c>
      <c r="H4" s="57">
        <v>0</v>
      </c>
      <c r="I4" s="57">
        <v>0</v>
      </c>
      <c r="J4" s="56">
        <v>0</v>
      </c>
      <c r="K4" s="56">
        <v>0</v>
      </c>
      <c r="L4" s="56">
        <v>0</v>
      </c>
      <c r="M4" s="56">
        <v>0</v>
      </c>
      <c r="N4" s="56">
        <v>0</v>
      </c>
      <c r="O4" s="56">
        <v>0</v>
      </c>
      <c r="P4" s="56">
        <v>0</v>
      </c>
      <c r="Q4" s="56">
        <v>0</v>
      </c>
      <c r="R4" s="56">
        <v>0</v>
      </c>
      <c r="S4" s="56">
        <v>0</v>
      </c>
      <c r="T4" s="56">
        <v>0</v>
      </c>
      <c r="U4" s="56">
        <v>0</v>
      </c>
      <c r="V4" s="56">
        <v>0</v>
      </c>
      <c r="W4" s="56">
        <v>0</v>
      </c>
    </row>
    <row r="5" spans="1:23" x14ac:dyDescent="0.8">
      <c r="A5" s="9">
        <v>45947</v>
      </c>
      <c r="B5" s="56">
        <v>0</v>
      </c>
      <c r="C5" s="56">
        <v>0</v>
      </c>
      <c r="D5" s="57">
        <v>0</v>
      </c>
      <c r="E5" s="57">
        <v>0</v>
      </c>
      <c r="F5" s="56">
        <v>0</v>
      </c>
      <c r="G5" s="56">
        <v>0</v>
      </c>
      <c r="H5" s="57">
        <v>0</v>
      </c>
      <c r="I5" s="57">
        <v>0</v>
      </c>
      <c r="J5" s="56">
        <v>0</v>
      </c>
      <c r="K5" s="56">
        <v>0</v>
      </c>
      <c r="L5" s="56">
        <v>0</v>
      </c>
      <c r="M5" s="56">
        <v>0</v>
      </c>
      <c r="N5" s="56">
        <v>0</v>
      </c>
      <c r="O5" s="56">
        <v>0</v>
      </c>
      <c r="P5" s="56">
        <v>0</v>
      </c>
      <c r="Q5" s="56">
        <v>0</v>
      </c>
      <c r="R5" s="56">
        <v>0</v>
      </c>
      <c r="S5" s="56">
        <v>0</v>
      </c>
      <c r="T5" s="56">
        <v>0</v>
      </c>
      <c r="U5" s="56">
        <v>0</v>
      </c>
      <c r="V5" s="56">
        <v>0</v>
      </c>
      <c r="W5" s="56">
        <v>0</v>
      </c>
    </row>
    <row r="6" spans="1:23" x14ac:dyDescent="0.8">
      <c r="A6" s="9"/>
      <c r="B6" s="56">
        <v>0</v>
      </c>
      <c r="C6" s="56">
        <v>0</v>
      </c>
      <c r="D6" s="57">
        <v>0</v>
      </c>
      <c r="E6" s="57">
        <v>0</v>
      </c>
      <c r="F6" s="56">
        <v>0</v>
      </c>
      <c r="G6" s="56">
        <v>0</v>
      </c>
      <c r="H6" s="57">
        <v>0</v>
      </c>
      <c r="I6" s="57">
        <v>0</v>
      </c>
      <c r="J6" s="56">
        <v>0</v>
      </c>
      <c r="K6" s="56">
        <v>0</v>
      </c>
      <c r="L6" s="56">
        <v>0</v>
      </c>
      <c r="M6" s="56">
        <v>0</v>
      </c>
      <c r="N6" s="56">
        <v>0</v>
      </c>
      <c r="O6" s="56">
        <v>0</v>
      </c>
      <c r="P6" s="56">
        <v>0</v>
      </c>
      <c r="Q6" s="56">
        <v>0</v>
      </c>
      <c r="R6" s="56">
        <v>0</v>
      </c>
      <c r="S6" s="56">
        <v>0</v>
      </c>
      <c r="T6" s="56">
        <v>0</v>
      </c>
      <c r="U6" s="56">
        <v>0</v>
      </c>
      <c r="V6" s="56">
        <v>0</v>
      </c>
      <c r="W6" s="56">
        <v>0</v>
      </c>
    </row>
    <row r="7" spans="1:23" x14ac:dyDescent="0.8">
      <c r="A7" s="9"/>
      <c r="B7" s="56">
        <v>0</v>
      </c>
      <c r="C7" s="56">
        <v>0</v>
      </c>
      <c r="D7" s="57">
        <v>0</v>
      </c>
      <c r="E7" s="57">
        <v>0</v>
      </c>
      <c r="F7" s="56">
        <v>0</v>
      </c>
      <c r="G7" s="56">
        <v>0</v>
      </c>
      <c r="H7" s="57">
        <v>0</v>
      </c>
      <c r="I7" s="57">
        <v>0</v>
      </c>
      <c r="J7" s="56">
        <v>0</v>
      </c>
      <c r="K7" s="56">
        <v>0</v>
      </c>
      <c r="L7" s="56">
        <v>0</v>
      </c>
      <c r="M7" s="56">
        <v>0</v>
      </c>
      <c r="N7" s="56">
        <v>0</v>
      </c>
      <c r="O7" s="56">
        <v>0</v>
      </c>
      <c r="P7" s="56">
        <v>0</v>
      </c>
      <c r="Q7" s="56">
        <v>0</v>
      </c>
      <c r="R7" s="56">
        <v>0</v>
      </c>
      <c r="S7" s="56">
        <v>0</v>
      </c>
      <c r="T7" s="56">
        <v>0</v>
      </c>
      <c r="U7" s="56">
        <v>0</v>
      </c>
      <c r="V7" s="56">
        <v>0</v>
      </c>
      <c r="W7" s="56">
        <v>0</v>
      </c>
    </row>
    <row r="8" spans="1:23" x14ac:dyDescent="0.8">
      <c r="A8" s="9"/>
      <c r="B8" s="56">
        <v>0</v>
      </c>
      <c r="C8" s="56">
        <v>0</v>
      </c>
      <c r="D8" s="57">
        <v>0</v>
      </c>
      <c r="E8" s="57">
        <v>0</v>
      </c>
      <c r="F8" s="56">
        <v>0</v>
      </c>
      <c r="G8" s="56">
        <v>0</v>
      </c>
      <c r="H8" s="57">
        <v>0</v>
      </c>
      <c r="I8" s="57">
        <v>0</v>
      </c>
      <c r="J8" s="56">
        <v>0</v>
      </c>
      <c r="K8" s="56">
        <v>0</v>
      </c>
      <c r="L8" s="56">
        <v>0</v>
      </c>
      <c r="M8" s="56">
        <v>0</v>
      </c>
      <c r="N8" s="56">
        <v>0</v>
      </c>
      <c r="O8" s="56">
        <v>0</v>
      </c>
      <c r="P8" s="56">
        <v>0</v>
      </c>
      <c r="Q8" s="56">
        <v>0</v>
      </c>
      <c r="R8" s="56">
        <v>0</v>
      </c>
      <c r="S8" s="56">
        <v>0</v>
      </c>
      <c r="T8" s="56">
        <v>0</v>
      </c>
      <c r="U8" s="56">
        <v>0</v>
      </c>
      <c r="V8" s="56">
        <v>0</v>
      </c>
      <c r="W8" s="56">
        <v>0</v>
      </c>
    </row>
    <row r="9" spans="1:23" x14ac:dyDescent="0.8">
      <c r="A9" s="9"/>
      <c r="B9" s="56">
        <v>0</v>
      </c>
      <c r="C9" s="56">
        <v>0</v>
      </c>
      <c r="D9" s="57">
        <v>0</v>
      </c>
      <c r="E9" s="57">
        <v>0</v>
      </c>
      <c r="F9" s="56">
        <v>0</v>
      </c>
      <c r="G9" s="56">
        <v>0</v>
      </c>
      <c r="H9" s="57">
        <v>0</v>
      </c>
      <c r="I9" s="57">
        <v>0</v>
      </c>
      <c r="J9" s="56">
        <v>0</v>
      </c>
      <c r="K9" s="56">
        <v>0</v>
      </c>
      <c r="L9" s="56">
        <v>0</v>
      </c>
      <c r="M9" s="56">
        <v>0</v>
      </c>
      <c r="N9" s="56">
        <v>0</v>
      </c>
      <c r="O9" s="56">
        <v>0</v>
      </c>
      <c r="P9" s="56">
        <v>0</v>
      </c>
      <c r="Q9" s="56">
        <v>0</v>
      </c>
      <c r="R9" s="56">
        <v>0</v>
      </c>
      <c r="S9" s="56">
        <v>0</v>
      </c>
      <c r="T9" s="56">
        <v>0</v>
      </c>
      <c r="U9" s="56">
        <v>0</v>
      </c>
      <c r="V9" s="56">
        <v>0</v>
      </c>
      <c r="W9" s="56">
        <v>0</v>
      </c>
    </row>
    <row r="10" spans="1:23" x14ac:dyDescent="0.8">
      <c r="A10" s="9"/>
      <c r="B10" s="56">
        <v>0</v>
      </c>
      <c r="C10" s="56">
        <v>0</v>
      </c>
      <c r="D10" s="57">
        <v>0</v>
      </c>
      <c r="E10" s="57">
        <v>0</v>
      </c>
      <c r="F10" s="56">
        <v>0</v>
      </c>
      <c r="G10" s="56">
        <v>0</v>
      </c>
      <c r="H10" s="57">
        <v>0</v>
      </c>
      <c r="I10" s="57">
        <v>0</v>
      </c>
      <c r="J10" s="56">
        <v>0</v>
      </c>
      <c r="K10" s="56">
        <v>0</v>
      </c>
      <c r="L10" s="56">
        <v>0</v>
      </c>
      <c r="M10" s="56">
        <v>0</v>
      </c>
      <c r="N10" s="56">
        <v>0</v>
      </c>
      <c r="O10" s="56">
        <v>0</v>
      </c>
      <c r="P10" s="56">
        <v>0</v>
      </c>
      <c r="Q10" s="56">
        <v>0</v>
      </c>
      <c r="R10" s="56">
        <v>0</v>
      </c>
      <c r="S10" s="56">
        <v>0</v>
      </c>
      <c r="T10" s="56">
        <v>0</v>
      </c>
      <c r="U10" s="56">
        <v>0</v>
      </c>
      <c r="V10" s="56">
        <v>0</v>
      </c>
      <c r="W10" s="56">
        <v>0</v>
      </c>
    </row>
    <row r="11" spans="1:23" x14ac:dyDescent="0.8">
      <c r="A11" s="9"/>
      <c r="B11" s="56">
        <v>0</v>
      </c>
      <c r="C11" s="56">
        <v>0</v>
      </c>
      <c r="D11" s="57">
        <v>0</v>
      </c>
      <c r="E11" s="57">
        <v>0</v>
      </c>
      <c r="F11" s="56">
        <v>0</v>
      </c>
      <c r="G11" s="56">
        <v>0</v>
      </c>
      <c r="H11" s="57">
        <v>0</v>
      </c>
      <c r="I11" s="57">
        <v>0</v>
      </c>
      <c r="J11" s="56">
        <v>0</v>
      </c>
      <c r="K11" s="56">
        <v>0</v>
      </c>
      <c r="L11" s="56">
        <v>0</v>
      </c>
      <c r="M11" s="56">
        <v>0</v>
      </c>
      <c r="N11" s="56">
        <v>0</v>
      </c>
      <c r="O11" s="56">
        <v>0</v>
      </c>
      <c r="P11" s="56">
        <v>0</v>
      </c>
      <c r="Q11" s="56">
        <v>0</v>
      </c>
      <c r="R11" s="56">
        <v>0</v>
      </c>
      <c r="S11" s="56">
        <v>0</v>
      </c>
      <c r="T11" s="56">
        <v>0</v>
      </c>
      <c r="U11" s="56">
        <v>0</v>
      </c>
      <c r="V11" s="56">
        <v>0</v>
      </c>
      <c r="W11" s="56">
        <v>0</v>
      </c>
    </row>
    <row r="12" spans="1:23" x14ac:dyDescent="0.8">
      <c r="A12" s="10"/>
      <c r="B12" s="56">
        <v>0</v>
      </c>
      <c r="C12" s="56">
        <v>0</v>
      </c>
      <c r="D12" s="57">
        <v>0</v>
      </c>
      <c r="E12" s="57">
        <v>0</v>
      </c>
      <c r="F12" s="56">
        <v>0</v>
      </c>
      <c r="G12" s="56">
        <v>0</v>
      </c>
      <c r="H12" s="57">
        <v>0</v>
      </c>
      <c r="I12" s="57">
        <v>0</v>
      </c>
      <c r="J12" s="56">
        <v>0</v>
      </c>
      <c r="K12" s="56">
        <v>0</v>
      </c>
      <c r="L12" s="56">
        <v>0</v>
      </c>
      <c r="M12" s="56">
        <v>0</v>
      </c>
      <c r="N12" s="56">
        <v>0</v>
      </c>
      <c r="O12" s="56">
        <v>0</v>
      </c>
      <c r="P12" s="56">
        <v>0</v>
      </c>
      <c r="Q12" s="56">
        <v>0</v>
      </c>
      <c r="R12" s="56">
        <v>0</v>
      </c>
      <c r="S12" s="56">
        <v>0</v>
      </c>
      <c r="T12" s="56">
        <v>0</v>
      </c>
      <c r="U12" s="56">
        <v>0</v>
      </c>
      <c r="V12" s="56">
        <v>0</v>
      </c>
      <c r="W12" s="56">
        <v>0</v>
      </c>
    </row>
    <row r="13" spans="1:23" x14ac:dyDescent="0.8">
      <c r="A13" s="11" t="s">
        <v>21</v>
      </c>
      <c r="B13" s="12">
        <f>SUM(B4:B12)*IF(OR(B2="TECNOLOGO",B2="AR",B2="ASSOCIATO TECNOLOGICO",B2="RICERCATORE",B2="ASSEGNO RICERCA"),Foglio2!$B$18,IF(B2="------","0,00",Foglio2!$D$18))</f>
        <v>0</v>
      </c>
      <c r="C13" s="12">
        <f>SUM(C4:C12)*IF(OR(B2="TECNOLOGO",B2="AR",B2="ASSOCIATO TECNOLOGICO",B2="RICERCATORE",B2="ASSEGNO RICERCA"),Foglio2!$B$17,IF(B2="------","0,00",Foglio2!$D$17))</f>
        <v>0</v>
      </c>
      <c r="D13" s="13">
        <f>SUM(D4:D12)*IF(OR(D2="TECNOLOGO",D2="AR",D2="ASSOCIATO TECNOLOGICO",D2="RICERCATORE",D2="ASSEGNO RICERCA"),Foglio2!$B$18,IF(D2="------","0,00",Foglio2!$D$18))</f>
        <v>0</v>
      </c>
      <c r="E13" s="13">
        <f>SUM(E4:E12)*IF(OR(D2="TECNOLOGO",D2="AR",D2="ASSOCIATO TECNOLOGICO",D2="RICERCATORE",D2="ASSEGNO RICERCA"),Foglio2!$B$17,IF(D2="------","0,00",Foglio2!$D$17))</f>
        <v>0</v>
      </c>
      <c r="F13" s="12">
        <f>SUM(F4:F12)*IF(OR(F2="TECNOLOGO",F2="AR",F2="ASSOCIATO TECNOLOGICO",F2="RICERCATORE",F2="ASSEGNO RICERCA"),Foglio2!$B$18,IF(F2="------","0,00",Foglio2!$D$18))</f>
        <v>0</v>
      </c>
      <c r="G13" s="12">
        <f>SUM(G4:G12)*IF(OR(F2="TECNOLOGO",F2="AR",F2="ASSOCIATO TECNOLOGICO",F2="RICERCATORE",F2="ASSEGNO RICERCA"),Foglio2!$B$17,IF(F2="------","0,00",Foglio2!$D$17))</f>
        <v>0</v>
      </c>
      <c r="H13" s="13">
        <f>SUM(H4:H12)*IF(OR(H2="TECNOLOGO",H2="AR",H2="ASSOCIATO TECNOLOGICO",H2="RICERCATORE",H2="ASSEGNO RICERCA"),Foglio2!$B$18,IF(H2="------","0,00",Foglio2!$D$18))</f>
        <v>0</v>
      </c>
      <c r="I13" s="13">
        <f>SUM(I4:I12)*IF(OR(H2="TECNOLOGO",H2="AR",H2="ASSOCIATO TECNOLOGICO",H2="RICERCATORE",H2="ASSEGNO RICERCA"),Foglio2!$B$17,IF(H2="------","0,00",Foglio2!$D$17))</f>
        <v>0</v>
      </c>
      <c r="J13" s="12">
        <f>SUM(J4:J12)*IF(OR(J2="TECNOLOGO",J2="AR",J2="ASSOCIATO TECNOLOGICO",J2="RICERCATORE",J2="ASSEGNO RICERCA"),Foglio2!$B$18,IF(J2="------","0,00",Foglio2!$D$18))</f>
        <v>0</v>
      </c>
      <c r="K13" s="12">
        <f>SUM(K4:K12)*IF(OR(J2="TECNOLOGO",J2="AR",J2="ASSOCIATO TECNOLOGICO",J2="RICERCATORE",J2="ASSEGNO RICERCA"),Foglio2!$B$17,IF(J2="------","0,00",Foglio2!$D$17))</f>
        <v>0</v>
      </c>
      <c r="L13" s="13">
        <f>SUM(L4:L12)*IF(OR(L2="TECNOLOGO",L2="AR",L2="ASSOCIATO TECNOLOGICO",L2="RICERCATORE",L2="ASSEGNO RICERCA"),Foglio2!$B$18,IF(L2="------","0,00",Foglio2!$D$18))</f>
        <v>0</v>
      </c>
      <c r="M13" s="13">
        <f>SUM(M4:M12)*IF(OR(L2="TECNOLOGO",L2="AR",L2="ASSOCIATO TECNOLOGICO",L2="RICERCATORE",L2="ASSEGNO RICERCA"),Foglio2!$B$17,IF(L2="------","0,00",Foglio2!$D$17))</f>
        <v>0</v>
      </c>
      <c r="N13" s="12">
        <f>SUM(N4:N12)*IF(OR(N2="TECNOLOGO",N2="AR",N2="ASSOCIATO TECNOLOGICO",N2="RICERCATORE",N2="ASSEGNO RICERCA"),Foglio2!$B$18,IF(N2="------","0,00",Foglio2!$D$18))</f>
        <v>0</v>
      </c>
      <c r="O13" s="12">
        <f>SUM(O4:O12)*IF(OR(N2="TECNOLOGO",N2="AR",N2="ASSOCIATO TECNOLOGICO",N2="RICERCATORE",N2="ASSEGNO RICERCA"),Foglio2!$B$17,IF(N2="------","0,00",Foglio2!$D$17))</f>
        <v>0</v>
      </c>
      <c r="P13" s="13">
        <f>SUM(P4:P12)*IF(OR(P2="TECNOLOGO",P2="AR",P2="ASSOCIATO TECNOLOGICO",P2="RICERCATORE",P2="ASSEGNO RICERCA"),Foglio2!$B$18,IF(P2="------","0,00",Foglio2!$D$18))</f>
        <v>0</v>
      </c>
      <c r="Q13" s="13">
        <f>SUM(Q4:Q12)*IF(OR(P2="TECNOLOGO",P2="AR",P2="ASSOCIATO TECNOLOGICO",P2="RICERCATORE",P2="ASSEGNO RICERCA"),Foglio2!$B$17,IF(P2="------","0,00",Foglio2!$D$17))</f>
        <v>0</v>
      </c>
      <c r="R13" s="12">
        <f>SUM(R4:R12)*IF(OR(R2="TECNOLOGO",R2="AR",R2="ASSOCIATO TECNOLOGICO",R2="RICERCATORE",R2="ASSEGNO RICERCA"),Foglio2!$B$18,IF(R2="------","0,00",Foglio2!$D$18))</f>
        <v>0</v>
      </c>
      <c r="S13" s="12">
        <f>SUM(S4:S12)*IF(OR(R2="TECNOLOGO",R2="AR",R2="ASSOCIATO TECNOLOGICO",R2="RICERCATORE",R2="ASSEGNO RICERCA"),Foglio2!$B$17,IF(R2="------","0,00",Foglio2!$D$17))</f>
        <v>0</v>
      </c>
      <c r="T13" s="12">
        <f>SUM(T4:T12)*IF(OR(T2="TECNOLOGO",T2="AR",T2="ASSOCIATO TECNOLOGICO",T2="RICERCATORE",T2="ASSEGNO RICERCA"),Foglio2!$B$18,IF(T2="------","0,00",Foglio2!$D$18))</f>
        <v>0</v>
      </c>
      <c r="U13" s="12">
        <f>SUM(U4:U12)*IF(OR(T2="TECNOLOGO",T2="AR",T2="ASSOCIATO TECNOLOGICO",T2="RICERCATORE",T2="ASSEGNO RICERCA"),Foglio2!$B$17,IF(T2="------","0,00",Foglio2!$D$17))</f>
        <v>0</v>
      </c>
      <c r="V13" s="12">
        <f>SUM(V4:V12)*IF(OR(V2="TECNOLOGO",V2="AR",V2="ASSOCIATO TECNOLOGICO",V2="RICERCATORE",V2="ASSEGNO RICERCA"),Foglio2!$B$18,IF(V2="------","0,00",Foglio2!$D$18))</f>
        <v>0</v>
      </c>
      <c r="W13" s="12">
        <f>SUM(W4:W12)*IF(OR(V2="TECNOLOGO",V2="AR",V2="ASSOCIATO TECNOLOGICO",V2="RICERCATORE",V2="ASSEGNO RICERCA"),Foglio2!$B$17,IF(V2="------","0,00",Foglio2!$D$17))</f>
        <v>0</v>
      </c>
    </row>
    <row r="14" spans="1:23" x14ac:dyDescent="0.8">
      <c r="A14" s="1" t="s">
        <v>22</v>
      </c>
      <c r="B14" s="53">
        <f>ROUND(SUM(B13,C13),2)</f>
        <v>0</v>
      </c>
      <c r="C14" s="53"/>
      <c r="D14" s="53">
        <f>ROUND(SUM(D13,E13),2)</f>
        <v>0</v>
      </c>
      <c r="E14" s="53"/>
      <c r="F14" s="53">
        <f>ROUND(SUM(F13,G13),2)</f>
        <v>0</v>
      </c>
      <c r="G14" s="53"/>
      <c r="H14" s="53">
        <f>ROUND(SUM(H13,I13),2)</f>
        <v>0</v>
      </c>
      <c r="I14" s="53"/>
      <c r="J14" s="53">
        <f>ROUND(SUM(J13,K13),2)</f>
        <v>0</v>
      </c>
      <c r="K14" s="53"/>
      <c r="L14" s="53">
        <f>ROUND(SUM(L13,M13),2)</f>
        <v>0</v>
      </c>
      <c r="M14" s="53"/>
      <c r="N14" s="53">
        <f>ROUND(SUM(N13,O13),2)</f>
        <v>0</v>
      </c>
      <c r="O14" s="53"/>
      <c r="P14" s="53">
        <f>ROUND(SUM(P13,Q13),2)</f>
        <v>0</v>
      </c>
      <c r="Q14" s="53"/>
      <c r="R14" s="53">
        <f>ROUND(SUM(R13,S13),2)</f>
        <v>0</v>
      </c>
      <c r="S14" s="53"/>
      <c r="T14" s="53">
        <f>ROUND(SUM(T13,U13),2)</f>
        <v>0</v>
      </c>
      <c r="U14" s="53"/>
      <c r="V14" s="53">
        <f>ROUND(SUM(V13,W13),2)</f>
        <v>0</v>
      </c>
      <c r="W14" s="53"/>
    </row>
    <row r="15" spans="1:23" x14ac:dyDescent="0.8">
      <c r="B15" s="1" t="s">
        <v>28</v>
      </c>
      <c r="H15"/>
      <c r="I15"/>
      <c r="J15"/>
    </row>
    <row r="16" spans="1:23" x14ac:dyDescent="0.8">
      <c r="A16" s="14"/>
      <c r="B16" s="1" t="s">
        <v>31</v>
      </c>
      <c r="H16"/>
      <c r="I16"/>
      <c r="J16"/>
    </row>
    <row r="17" spans="1:19" ht="45" x14ac:dyDescent="0.8">
      <c r="A17" s="15" t="s">
        <v>8</v>
      </c>
      <c r="B17" s="15" t="s">
        <v>9</v>
      </c>
      <c r="C17" s="16" t="s">
        <v>10</v>
      </c>
      <c r="D17" s="16" t="s">
        <v>11</v>
      </c>
      <c r="E17" s="16" t="s">
        <v>12</v>
      </c>
      <c r="G17"/>
      <c r="H17" s="17" t="s">
        <v>23</v>
      </c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</row>
    <row r="18" spans="1:19" x14ac:dyDescent="0.8">
      <c r="A18" s="20" t="str">
        <f>B1</f>
        <v>Nome Cognome</v>
      </c>
      <c r="B18" s="21" t="str">
        <f>IF(OR(B2="TECNOLOGO",B2="AR",B2="ASSOCIATO TECNOLOGICO",B2="RICERCATORE",B2="ASSEGNO RICERCA"),Foglio2!$B$18,IF(B2="------","",Foglio2!$D$18))</f>
        <v/>
      </c>
      <c r="C18" s="22">
        <f>SUM(B4:B12)</f>
        <v>0</v>
      </c>
      <c r="D18" s="22">
        <f>SUM(C4:C12)</f>
        <v>0</v>
      </c>
      <c r="E18" s="23" t="str">
        <f>IF(B14=0,IF(B2="COMPENSO NON PREVISTO","COMPENSO NON PREVISTO","COMPENSO NON RICHIESTO"),B14)</f>
        <v>COMPENSO NON RICHIESTO</v>
      </c>
      <c r="G18"/>
      <c r="H18" s="24" t="s">
        <v>24</v>
      </c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25"/>
    </row>
    <row r="19" spans="1:19" x14ac:dyDescent="0.8">
      <c r="A19" s="20" t="str">
        <f>D1</f>
        <v>Nome Cognome</v>
      </c>
      <c r="B19" s="21" t="str">
        <f>IF(OR(D2="TECNOLOGO",D2="ASSEGNO RICERCA",D2="ASSOCIATO TECNOLOGICO",D2="RICERCATORE"),Foglio2!$B$18,IF(D2="------","",Foglio2!$D$18))</f>
        <v/>
      </c>
      <c r="C19" s="22">
        <f>SUM(D4:D12)</f>
        <v>0</v>
      </c>
      <c r="D19" s="22">
        <f>SUM(E4:E12)</f>
        <v>0</v>
      </c>
      <c r="E19" s="23" t="str">
        <f>IF(D14=0,IF(D2="COMPENSO NON PREVISTO","COMPENSO NON PREVISTO","COMPENSO NON RICHIESTO"),D14)</f>
        <v>COMPENSO NON RICHIESTO</v>
      </c>
      <c r="G19"/>
      <c r="H19" s="24" t="s">
        <v>25</v>
      </c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25"/>
    </row>
    <row r="20" spans="1:19" x14ac:dyDescent="0.8">
      <c r="A20" s="20" t="str">
        <f>F1</f>
        <v>Nome Cognome</v>
      </c>
      <c r="B20" s="21" t="str">
        <f>IF(OR(F2="TECNOLOGO",F2="ASSEGNO RICERCA",F2="ASSOCIATO TECNOLOGICO",F2="RICERCATORE"),Foglio2!$B$18,IF(F2="------","",Foglio2!$D$18))</f>
        <v/>
      </c>
      <c r="C20" s="26">
        <f>SUM(F4:F12)</f>
        <v>0</v>
      </c>
      <c r="D20" s="26">
        <f>SUM(G4:G12)</f>
        <v>0</v>
      </c>
      <c r="E20" s="23" t="str">
        <f>IF(F14=0,IF(F2="COMPENSO NON PREVISTO","COMPENSO NON PREVISTO","COMPENSO NON RICHIESTO"),F14)</f>
        <v>COMPENSO NON RICHIESTO</v>
      </c>
      <c r="G20"/>
      <c r="H20" s="27" t="s">
        <v>26</v>
      </c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30"/>
    </row>
    <row r="21" spans="1:19" x14ac:dyDescent="0.8">
      <c r="A21" s="20" t="str">
        <f>H1</f>
        <v>Nome Cognome</v>
      </c>
      <c r="B21" s="21" t="str">
        <f>IF(OR(H2="TECNOLOGO",H2="ASSEGNO RICERCA",H2="ASSOCIATO TECNOLOGICO",H2="RICERCATORE"),Foglio2!$B$18,IF(H2="------","",Foglio2!$D$18))</f>
        <v/>
      </c>
      <c r="C21" s="26">
        <f>SUM(H4:H12)</f>
        <v>0</v>
      </c>
      <c r="D21" s="26">
        <f>SUM(I4:I12)</f>
        <v>0</v>
      </c>
      <c r="E21" s="23" t="str">
        <f>IF(H14=0,IF(H2="COMPENSO NON PREVISTO","COMPENSO NON PREVISTO","COMPENSO NON RICHIESTO"),H14)</f>
        <v>COMPENSO NON RICHIESTO</v>
      </c>
    </row>
    <row r="22" spans="1:19" x14ac:dyDescent="0.8">
      <c r="A22" s="20" t="str">
        <f>J1</f>
        <v>Nome Cognome</v>
      </c>
      <c r="B22" s="21" t="str">
        <f>IF(OR(J2="TECNOLOGO",J2="ASSEGNO RICERCA",J2="ASSOCIATO TECNOLOGICO",J2="RICERCATORE"),Foglio2!$B$18,IF(J2="------","",Foglio2!$D$18))</f>
        <v/>
      </c>
      <c r="C22" s="26">
        <f>SUM(J4:J12)</f>
        <v>0</v>
      </c>
      <c r="D22" s="26">
        <f>SUM(K4:K12)</f>
        <v>0</v>
      </c>
      <c r="E22" s="23" t="str">
        <f>IF(J14=0,IF(J2="COMPENSO NON PREVISTO","COMPENSO NON PREVISTO","COMPENSO NON RICHIESTO"),J14)</f>
        <v>COMPENSO NON RICHIESTO</v>
      </c>
    </row>
    <row r="23" spans="1:19" x14ac:dyDescent="0.8">
      <c r="A23" s="20" t="str">
        <f>L1</f>
        <v>Nome Cognome</v>
      </c>
      <c r="B23" s="21" t="str">
        <f>IF(OR(L2="TECNOLOGO",L2="ASSEGNO RICERCA",L2="ASSOCIATO TECNOLOGICO",L2="RICERCATORE"),Foglio2!$B$18,IF(L2="------","",Foglio2!$D$18))</f>
        <v/>
      </c>
      <c r="C23" s="26">
        <f>SUM(L4:L12)</f>
        <v>0</v>
      </c>
      <c r="D23" s="26">
        <f>SUM(M4:M12)</f>
        <v>0</v>
      </c>
      <c r="E23" s="23" t="str">
        <f>IF(L14=0,IF(L2="COMPENSO NON PREVISTO","COMPENSO NON PREVISTO","COMPENSO NON RICHIESTO"),L14)</f>
        <v>COMPENSO NON RICHIESTO</v>
      </c>
    </row>
    <row r="24" spans="1:19" x14ac:dyDescent="0.8">
      <c r="A24" s="20" t="str">
        <f>N1</f>
        <v>Nome Cognome</v>
      </c>
      <c r="B24" s="21" t="str">
        <f>IF(OR(N2="TECNOLOGO",N2="ASSEGNO RICERCA",N2="ASSOCIATO TECNOLOGICO",N2="RICERCATORE"),Foglio2!$B$18,IF(N2="------","",Foglio2!$D$18))</f>
        <v/>
      </c>
      <c r="C24" s="26">
        <f>SUM(N4:N12)</f>
        <v>0</v>
      </c>
      <c r="D24" s="26">
        <f>SUM(O4:O12)</f>
        <v>0</v>
      </c>
      <c r="E24" s="23" t="str">
        <f>IF(N14=0,IF(N2="COMPENSO NON PREVISTO","COMPENSO NON PREVISTO","COMPENSO NON RICHIESTO"),N14)</f>
        <v>COMPENSO NON RICHIESTO</v>
      </c>
    </row>
    <row r="25" spans="1:19" x14ac:dyDescent="0.8">
      <c r="A25" s="20" t="str">
        <f>P1</f>
        <v>Nome Cognome</v>
      </c>
      <c r="B25" s="21" t="str">
        <f>IF(OR(P2="TECNOLOGO",P2="ASSEGNO RICERCA",P2="ASSOCIATO TECNOLOGICO",P2="RICERCATORE"),Foglio2!$B$18,IF(P2="------","",Foglio2!$D$18))</f>
        <v/>
      </c>
      <c r="C25" s="26">
        <f>SUM(P4:P12)</f>
        <v>0</v>
      </c>
      <c r="D25" s="26">
        <f>SUM(Q4:Q12)</f>
        <v>0</v>
      </c>
      <c r="E25" s="23" t="str">
        <f>IF(P14=0,IF(P2="COMPENSO NON PREVISTO","COMPENSO NON PREVISTO","COMPENSO NON RICHIESTO"),P14)</f>
        <v>COMPENSO NON RICHIESTO</v>
      </c>
    </row>
    <row r="26" spans="1:19" x14ac:dyDescent="0.8">
      <c r="A26" s="20" t="str">
        <f>R1</f>
        <v>Nome Cognome</v>
      </c>
      <c r="B26" s="21" t="str">
        <f>IF(OR(R2="TECNOLOGO",R2="ASSEGNO RICERCA",R2="ASSOCIATO TECNOLOGICO",R2="RICERCATORE"),Foglio2!$B$18,IF(R2="------","",Foglio2!$D$18))</f>
        <v/>
      </c>
      <c r="C26" s="26">
        <f>SUM(R4:R12)</f>
        <v>0</v>
      </c>
      <c r="D26" s="26">
        <f>SUM(S4:S12)</f>
        <v>0</v>
      </c>
      <c r="E26" s="23" t="str">
        <f>IF(R14=0,IF(R2="COMPENSO NON PREVISTO","COMPENSO NON PREVISTO","COMPENSO NON RICHIESTO"),R14)</f>
        <v>COMPENSO NON RICHIESTO</v>
      </c>
    </row>
    <row r="27" spans="1:19" x14ac:dyDescent="0.8">
      <c r="A27" s="20" t="str">
        <f>T1</f>
        <v>Nome Cognome</v>
      </c>
      <c r="B27" s="21" t="str">
        <f>IF(OR(T2="TECNOLOGO",T2="ASSEGNO RICERCA",T2="ASSOCIATO TECNOLOGICO",T2="RICERCATORE"),Foglio2!$B$18,IF(T2="------","",Foglio2!$D$18))</f>
        <v/>
      </c>
      <c r="C27" s="26">
        <f>SUM(T4:T12)</f>
        <v>0</v>
      </c>
      <c r="D27" s="26">
        <f>SUM(U4:U12)</f>
        <v>0</v>
      </c>
      <c r="E27" s="23" t="str">
        <f>IF(T14=0,IF(T2="COMPENSO NON PREVISTO","COMPENSO NON PREVISTO","COMPENSO NON RICHIESTO"),T14)</f>
        <v>COMPENSO NON RICHIESTO</v>
      </c>
    </row>
    <row r="28" spans="1:19" x14ac:dyDescent="0.8">
      <c r="A28" s="20" t="str">
        <f>V1</f>
        <v>Nome Cognome</v>
      </c>
      <c r="B28" s="21" t="str">
        <f>IF(OR(V2="TECNOLOGO",V2="ASSEGNO RICERCA",V2="ASSOCIATO TECNOLOGICO",V2="RICERCATORE"),Foglio2!$B$18,IF(V2="------","",Foglio2!$D$18))</f>
        <v/>
      </c>
      <c r="C28" s="26">
        <f>SUM(V4:V12)</f>
        <v>0</v>
      </c>
      <c r="D28" s="26">
        <f>SUM(W4:W12)</f>
        <v>0</v>
      </c>
      <c r="E28" s="23" t="str">
        <f>IF(V14=0,IF(V2="COMPENSO NON PREVISTO","COMPENSO NON PREVISTO","COMPENSO NON RICHIESTO"),V14)</f>
        <v>COMPENSO NON RICHIESTO</v>
      </c>
    </row>
    <row r="29" spans="1:19" x14ac:dyDescent="0.8">
      <c r="A29" s="31"/>
      <c r="D29" s="4">
        <f>SUM(E18:E27)</f>
        <v>0</v>
      </c>
      <c r="E29" s="4" t="s">
        <v>7</v>
      </c>
    </row>
    <row r="31" spans="1:19" customFormat="1" ht="21" x14ac:dyDescent="0.5">
      <c r="A31" s="33"/>
      <c r="B31" s="34" t="s">
        <v>32</v>
      </c>
      <c r="C31" s="35"/>
      <c r="D31" s="36"/>
      <c r="H31" s="37" t="s">
        <v>33</v>
      </c>
      <c r="I31" s="38"/>
      <c r="J31" s="39">
        <f>SUM(E18:E27)+D38</f>
        <v>0</v>
      </c>
    </row>
    <row r="32" spans="1:19" customFormat="1" ht="14.5" x14ac:dyDescent="0.35">
      <c r="A32" s="33"/>
      <c r="B32" s="40" t="s">
        <v>34</v>
      </c>
      <c r="C32" s="41" t="s">
        <v>35</v>
      </c>
      <c r="D32" s="41"/>
    </row>
    <row r="33" spans="1:4" customFormat="1" ht="14.5" x14ac:dyDescent="0.35">
      <c r="A33" s="33" t="s">
        <v>36</v>
      </c>
      <c r="B33" s="42" t="s">
        <v>37</v>
      </c>
      <c r="C33" s="51" t="s">
        <v>38</v>
      </c>
      <c r="D33" s="51"/>
    </row>
    <row r="34" spans="1:4" customFormat="1" ht="14.5" x14ac:dyDescent="0.35">
      <c r="A34" s="33" t="s">
        <v>39</v>
      </c>
      <c r="B34" s="42" t="s">
        <v>37</v>
      </c>
      <c r="C34" s="51" t="s">
        <v>38</v>
      </c>
      <c r="D34" s="51"/>
    </row>
    <row r="35" spans="1:4" customFormat="1" ht="14.5" x14ac:dyDescent="0.35">
      <c r="A35" s="33" t="s">
        <v>40</v>
      </c>
      <c r="B35" s="42" t="s">
        <v>37</v>
      </c>
      <c r="C35" s="51" t="s">
        <v>38</v>
      </c>
      <c r="D35" s="51"/>
    </row>
    <row r="36" spans="1:4" customFormat="1" ht="14.5" x14ac:dyDescent="0.35">
      <c r="A36" s="33" t="s">
        <v>41</v>
      </c>
      <c r="B36" s="42" t="s">
        <v>37</v>
      </c>
      <c r="C36" s="51" t="s">
        <v>38</v>
      </c>
      <c r="D36" s="51"/>
    </row>
    <row r="37" spans="1:4" customFormat="1" ht="14.5" x14ac:dyDescent="0.35">
      <c r="A37" s="33" t="s">
        <v>42</v>
      </c>
      <c r="B37" s="42" t="s">
        <v>37</v>
      </c>
      <c r="C37" s="51" t="s">
        <v>38</v>
      </c>
      <c r="D37" s="51"/>
    </row>
    <row r="38" spans="1:4" customFormat="1" ht="14.5" x14ac:dyDescent="0.35">
      <c r="A38" s="33"/>
      <c r="B38" s="33"/>
      <c r="C38" s="43" t="s">
        <v>43</v>
      </c>
      <c r="D38" s="44">
        <f>SUM(C33:D37)</f>
        <v>0</v>
      </c>
    </row>
    <row r="39" spans="1:4" x14ac:dyDescent="0.8">
      <c r="C39" s="2"/>
    </row>
    <row r="40" spans="1:4" x14ac:dyDescent="0.8">
      <c r="C40" s="2"/>
    </row>
    <row r="41" spans="1:4" x14ac:dyDescent="0.8">
      <c r="C41" s="2"/>
    </row>
  </sheetData>
  <sheetProtection algorithmName="SHA-512" hashValue="PwmO2UDOPTvIBp4Nrlwr7w/25E1tlJ3Mt2/a8JMlKaF6zuf/6DPQrSkwYPon9gKJ7xdieUna1J0Xy4D+jcUFbg==" saltValue="q9ZxVMyD2IC124YZmF7qyQ==" spinCount="100000" sheet="1" objects="1" scenarios="1"/>
  <mergeCells count="27">
    <mergeCell ref="V1:W1"/>
    <mergeCell ref="V14:W14"/>
    <mergeCell ref="T1:U1"/>
    <mergeCell ref="T14:U14"/>
    <mergeCell ref="C33:D33"/>
    <mergeCell ref="P1:Q1"/>
    <mergeCell ref="P14:Q14"/>
    <mergeCell ref="R1:S1"/>
    <mergeCell ref="R14:S14"/>
    <mergeCell ref="J1:K1"/>
    <mergeCell ref="J14:K14"/>
    <mergeCell ref="L1:M1"/>
    <mergeCell ref="L14:M14"/>
    <mergeCell ref="N1:O1"/>
    <mergeCell ref="N14:O14"/>
    <mergeCell ref="C36:D36"/>
    <mergeCell ref="C37:D37"/>
    <mergeCell ref="H1:I1"/>
    <mergeCell ref="B14:C14"/>
    <mergeCell ref="D14:E14"/>
    <mergeCell ref="D1:E1"/>
    <mergeCell ref="B1:C1"/>
    <mergeCell ref="H14:I14"/>
    <mergeCell ref="F1:G1"/>
    <mergeCell ref="F14:G14"/>
    <mergeCell ref="C34:D34"/>
    <mergeCell ref="C35:D35"/>
  </mergeCells>
  <dataValidations count="1">
    <dataValidation type="decimal" allowBlank="1" showInputMessage="1" showErrorMessage="1" errorTitle="ATTENZIONE" error="Il valore non è valido. Si ricorda che è possibile retribuire massimo due ore di docenza e di esercitazione giornaliere." sqref="B4:W12" xr:uid="{6493950A-FB86-4902-A9C5-33F6E337963B}">
      <formula1>0</formula1>
      <formula2>2</formula2>
    </dataValidation>
  </dataValidations>
  <pageMargins left="0.7" right="0.7" top="0.75" bottom="0.75" header="0.3" footer="0.3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2070334-7388-4F16-BB78-249893003D67}">
          <x14:formula1>
            <xm:f>Foglio2!$E$2:$E$4</xm:f>
          </x14:formula1>
          <xm:sqref>W2 E2 G2 I2 K2 M2 O2 Q2 S2 U2 C2</xm:sqref>
        </x14:dataValidation>
        <x14:dataValidation type="list" allowBlank="1" showInputMessage="1" showErrorMessage="1" xr:uid="{0B663A1B-39C6-4827-A176-8397B353B143}">
          <x14:formula1>
            <xm:f>Foglio2!$A$2:$A$13</xm:f>
          </x14:formula1>
          <xm:sqref>B2 D2 F2 H2 J2 L2 N2 P2 R2 T2 V2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ECB48-6CCE-435D-92DB-AA46CA531B8D}">
  <dimension ref="A1:W41"/>
  <sheetViews>
    <sheetView zoomScale="85" zoomScaleNormal="85" workbookViewId="0">
      <selection activeCell="B4" sqref="B4:W12"/>
    </sheetView>
  </sheetViews>
  <sheetFormatPr defaultColWidth="8.81640625" defaultRowHeight="22.5" x14ac:dyDescent="0.8"/>
  <cols>
    <col min="1" max="1" width="38.6328125" style="1" customWidth="1"/>
    <col min="2" max="23" width="17.81640625" style="1" customWidth="1"/>
    <col min="24" max="16384" width="8.81640625" style="1"/>
  </cols>
  <sheetData>
    <row r="1" spans="1:23" ht="28.25" customHeight="1" x14ac:dyDescent="0.8">
      <c r="A1" s="7" t="s">
        <v>19</v>
      </c>
      <c r="B1" s="54" t="s">
        <v>17</v>
      </c>
      <c r="C1" s="54"/>
      <c r="D1" s="54" t="s">
        <v>17</v>
      </c>
      <c r="E1" s="54"/>
      <c r="F1" s="54" t="s">
        <v>17</v>
      </c>
      <c r="G1" s="54"/>
      <c r="H1" s="52" t="s">
        <v>17</v>
      </c>
      <c r="I1" s="52"/>
      <c r="J1" s="54" t="s">
        <v>17</v>
      </c>
      <c r="K1" s="54"/>
      <c r="L1" s="52" t="s">
        <v>17</v>
      </c>
      <c r="M1" s="52"/>
      <c r="N1" s="54" t="s">
        <v>17</v>
      </c>
      <c r="O1" s="54"/>
      <c r="P1" s="52" t="s">
        <v>17</v>
      </c>
      <c r="Q1" s="52"/>
      <c r="R1" s="54" t="s">
        <v>17</v>
      </c>
      <c r="S1" s="54"/>
      <c r="T1" s="54" t="s">
        <v>17</v>
      </c>
      <c r="U1" s="54"/>
      <c r="V1" s="54" t="s">
        <v>17</v>
      </c>
      <c r="W1" s="54"/>
    </row>
    <row r="2" spans="1:23" x14ac:dyDescent="0.8">
      <c r="A2" s="7" t="s">
        <v>20</v>
      </c>
      <c r="B2" s="5" t="s">
        <v>18</v>
      </c>
      <c r="C2" s="5" t="s">
        <v>58</v>
      </c>
      <c r="D2" s="5" t="s">
        <v>18</v>
      </c>
      <c r="E2" s="5" t="s">
        <v>58</v>
      </c>
      <c r="F2" s="5" t="s">
        <v>18</v>
      </c>
      <c r="G2" s="5" t="s">
        <v>58</v>
      </c>
      <c r="H2" s="5" t="s">
        <v>18</v>
      </c>
      <c r="I2" s="5" t="s">
        <v>58</v>
      </c>
      <c r="J2" s="5" t="s">
        <v>18</v>
      </c>
      <c r="K2" s="5" t="s">
        <v>58</v>
      </c>
      <c r="L2" s="5" t="s">
        <v>18</v>
      </c>
      <c r="M2" s="5" t="s">
        <v>58</v>
      </c>
      <c r="N2" s="5" t="s">
        <v>18</v>
      </c>
      <c r="O2" s="5"/>
      <c r="P2" s="5" t="s">
        <v>18</v>
      </c>
      <c r="Q2" s="5"/>
      <c r="R2" s="5" t="s">
        <v>18</v>
      </c>
      <c r="S2" s="5"/>
      <c r="T2" s="5" t="s">
        <v>18</v>
      </c>
      <c r="U2" s="5"/>
      <c r="V2" s="5" t="s">
        <v>18</v>
      </c>
      <c r="W2" s="5"/>
    </row>
    <row r="3" spans="1:23" x14ac:dyDescent="0.8">
      <c r="A3" s="8" t="s">
        <v>29</v>
      </c>
      <c r="B3" s="5" t="s">
        <v>5</v>
      </c>
      <c r="C3" s="5" t="s">
        <v>6</v>
      </c>
      <c r="D3" s="6" t="s">
        <v>5</v>
      </c>
      <c r="E3" s="6" t="s">
        <v>6</v>
      </c>
      <c r="F3" s="5" t="s">
        <v>5</v>
      </c>
      <c r="G3" s="5" t="s">
        <v>6</v>
      </c>
      <c r="H3" s="6" t="s">
        <v>5</v>
      </c>
      <c r="I3" s="6" t="s">
        <v>6</v>
      </c>
      <c r="J3" s="5" t="s">
        <v>5</v>
      </c>
      <c r="K3" s="5" t="s">
        <v>6</v>
      </c>
      <c r="L3" s="6" t="s">
        <v>5</v>
      </c>
      <c r="M3" s="6" t="s">
        <v>6</v>
      </c>
      <c r="N3" s="5" t="s">
        <v>5</v>
      </c>
      <c r="O3" s="5" t="s">
        <v>6</v>
      </c>
      <c r="P3" s="6" t="s">
        <v>5</v>
      </c>
      <c r="Q3" s="6" t="s">
        <v>6</v>
      </c>
      <c r="R3" s="5" t="s">
        <v>5</v>
      </c>
      <c r="S3" s="5" t="s">
        <v>6</v>
      </c>
      <c r="T3" s="5" t="s">
        <v>5</v>
      </c>
      <c r="U3" s="5" t="s">
        <v>6</v>
      </c>
      <c r="V3" s="5" t="s">
        <v>5</v>
      </c>
      <c r="W3" s="5" t="s">
        <v>6</v>
      </c>
    </row>
    <row r="4" spans="1:23" x14ac:dyDescent="0.8">
      <c r="A4" s="9">
        <v>45946</v>
      </c>
      <c r="B4" s="57">
        <v>0</v>
      </c>
      <c r="C4" s="57">
        <v>0</v>
      </c>
      <c r="D4" s="57">
        <v>0</v>
      </c>
      <c r="E4" s="57">
        <v>0</v>
      </c>
      <c r="F4" s="57">
        <v>0</v>
      </c>
      <c r="G4" s="57">
        <v>0</v>
      </c>
      <c r="H4" s="57">
        <v>0</v>
      </c>
      <c r="I4" s="57">
        <v>0</v>
      </c>
      <c r="J4" s="57">
        <v>0</v>
      </c>
      <c r="K4" s="57">
        <v>0</v>
      </c>
      <c r="L4" s="57">
        <v>0</v>
      </c>
      <c r="M4" s="57">
        <v>0</v>
      </c>
      <c r="N4" s="57">
        <v>0</v>
      </c>
      <c r="O4" s="57">
        <v>0</v>
      </c>
      <c r="P4" s="57">
        <v>0</v>
      </c>
      <c r="Q4" s="57">
        <v>0</v>
      </c>
      <c r="R4" s="57">
        <v>0</v>
      </c>
      <c r="S4" s="57">
        <v>0</v>
      </c>
      <c r="T4" s="57">
        <v>0</v>
      </c>
      <c r="U4" s="57">
        <v>0</v>
      </c>
      <c r="V4" s="57">
        <v>0</v>
      </c>
      <c r="W4" s="57">
        <v>0</v>
      </c>
    </row>
    <row r="5" spans="1:23" x14ac:dyDescent="0.8">
      <c r="A5" s="9">
        <v>45947</v>
      </c>
      <c r="B5" s="57">
        <v>0</v>
      </c>
      <c r="C5" s="57">
        <v>0</v>
      </c>
      <c r="D5" s="57">
        <v>0</v>
      </c>
      <c r="E5" s="57">
        <v>0</v>
      </c>
      <c r="F5" s="57">
        <v>0</v>
      </c>
      <c r="G5" s="57">
        <v>0</v>
      </c>
      <c r="H5" s="57">
        <v>0</v>
      </c>
      <c r="I5" s="57">
        <v>0</v>
      </c>
      <c r="J5" s="57">
        <v>0</v>
      </c>
      <c r="K5" s="57">
        <v>0</v>
      </c>
      <c r="L5" s="57">
        <v>0</v>
      </c>
      <c r="M5" s="57">
        <v>0</v>
      </c>
      <c r="N5" s="57">
        <v>0</v>
      </c>
      <c r="O5" s="57">
        <v>0</v>
      </c>
      <c r="P5" s="57">
        <v>0</v>
      </c>
      <c r="Q5" s="57">
        <v>0</v>
      </c>
      <c r="R5" s="57">
        <v>0</v>
      </c>
      <c r="S5" s="57">
        <v>0</v>
      </c>
      <c r="T5" s="57">
        <v>0</v>
      </c>
      <c r="U5" s="57">
        <v>0</v>
      </c>
      <c r="V5" s="57">
        <v>0</v>
      </c>
      <c r="W5" s="57">
        <v>0</v>
      </c>
    </row>
    <row r="6" spans="1:23" x14ac:dyDescent="0.8">
      <c r="A6" s="9"/>
      <c r="B6" s="57">
        <v>0</v>
      </c>
      <c r="C6" s="57">
        <v>0</v>
      </c>
      <c r="D6" s="57">
        <v>0</v>
      </c>
      <c r="E6" s="57">
        <v>0</v>
      </c>
      <c r="F6" s="57">
        <v>0</v>
      </c>
      <c r="G6" s="57">
        <v>0</v>
      </c>
      <c r="H6" s="57">
        <v>0</v>
      </c>
      <c r="I6" s="57">
        <v>0</v>
      </c>
      <c r="J6" s="57">
        <v>0</v>
      </c>
      <c r="K6" s="57">
        <v>0</v>
      </c>
      <c r="L6" s="57">
        <v>0</v>
      </c>
      <c r="M6" s="57">
        <v>0</v>
      </c>
      <c r="N6" s="57">
        <v>0</v>
      </c>
      <c r="O6" s="57">
        <v>0</v>
      </c>
      <c r="P6" s="57">
        <v>0</v>
      </c>
      <c r="Q6" s="57">
        <v>0</v>
      </c>
      <c r="R6" s="57">
        <v>0</v>
      </c>
      <c r="S6" s="57">
        <v>0</v>
      </c>
      <c r="T6" s="57">
        <v>0</v>
      </c>
      <c r="U6" s="57">
        <v>0</v>
      </c>
      <c r="V6" s="57">
        <v>0</v>
      </c>
      <c r="W6" s="57">
        <v>0</v>
      </c>
    </row>
    <row r="7" spans="1:23" x14ac:dyDescent="0.8">
      <c r="A7" s="9"/>
      <c r="B7" s="57">
        <v>0</v>
      </c>
      <c r="C7" s="57">
        <v>0</v>
      </c>
      <c r="D7" s="57">
        <v>0</v>
      </c>
      <c r="E7" s="57">
        <v>0</v>
      </c>
      <c r="F7" s="57">
        <v>0</v>
      </c>
      <c r="G7" s="57">
        <v>0</v>
      </c>
      <c r="H7" s="57">
        <v>0</v>
      </c>
      <c r="I7" s="57">
        <v>0</v>
      </c>
      <c r="J7" s="57">
        <v>0</v>
      </c>
      <c r="K7" s="57">
        <v>0</v>
      </c>
      <c r="L7" s="57">
        <v>0</v>
      </c>
      <c r="M7" s="57">
        <v>0</v>
      </c>
      <c r="N7" s="57">
        <v>0</v>
      </c>
      <c r="O7" s="57">
        <v>0</v>
      </c>
      <c r="P7" s="57">
        <v>0</v>
      </c>
      <c r="Q7" s="57">
        <v>0</v>
      </c>
      <c r="R7" s="57">
        <v>0</v>
      </c>
      <c r="S7" s="57">
        <v>0</v>
      </c>
      <c r="T7" s="57">
        <v>0</v>
      </c>
      <c r="U7" s="57">
        <v>0</v>
      </c>
      <c r="V7" s="57">
        <v>0</v>
      </c>
      <c r="W7" s="57">
        <v>0</v>
      </c>
    </row>
    <row r="8" spans="1:23" x14ac:dyDescent="0.8">
      <c r="A8" s="9"/>
      <c r="B8" s="57">
        <v>0</v>
      </c>
      <c r="C8" s="57">
        <v>0</v>
      </c>
      <c r="D8" s="57">
        <v>0</v>
      </c>
      <c r="E8" s="57">
        <v>0</v>
      </c>
      <c r="F8" s="57">
        <v>0</v>
      </c>
      <c r="G8" s="57">
        <v>0</v>
      </c>
      <c r="H8" s="57">
        <v>0</v>
      </c>
      <c r="I8" s="57">
        <v>0</v>
      </c>
      <c r="J8" s="57">
        <v>0</v>
      </c>
      <c r="K8" s="57">
        <v>0</v>
      </c>
      <c r="L8" s="57">
        <v>0</v>
      </c>
      <c r="M8" s="57">
        <v>0</v>
      </c>
      <c r="N8" s="57">
        <v>0</v>
      </c>
      <c r="O8" s="57">
        <v>0</v>
      </c>
      <c r="P8" s="57">
        <v>0</v>
      </c>
      <c r="Q8" s="57">
        <v>0</v>
      </c>
      <c r="R8" s="57">
        <v>0</v>
      </c>
      <c r="S8" s="57">
        <v>0</v>
      </c>
      <c r="T8" s="57">
        <v>0</v>
      </c>
      <c r="U8" s="57">
        <v>0</v>
      </c>
      <c r="V8" s="57">
        <v>0</v>
      </c>
      <c r="W8" s="57">
        <v>0</v>
      </c>
    </row>
    <row r="9" spans="1:23" x14ac:dyDescent="0.8">
      <c r="A9" s="9"/>
      <c r="B9" s="57">
        <v>0</v>
      </c>
      <c r="C9" s="57">
        <v>0</v>
      </c>
      <c r="D9" s="57">
        <v>0</v>
      </c>
      <c r="E9" s="57">
        <v>0</v>
      </c>
      <c r="F9" s="57">
        <v>0</v>
      </c>
      <c r="G9" s="57">
        <v>0</v>
      </c>
      <c r="H9" s="57">
        <v>0</v>
      </c>
      <c r="I9" s="57">
        <v>0</v>
      </c>
      <c r="J9" s="57">
        <v>0</v>
      </c>
      <c r="K9" s="57">
        <v>0</v>
      </c>
      <c r="L9" s="57">
        <v>0</v>
      </c>
      <c r="M9" s="57">
        <v>0</v>
      </c>
      <c r="N9" s="57">
        <v>0</v>
      </c>
      <c r="O9" s="57">
        <v>0</v>
      </c>
      <c r="P9" s="57">
        <v>0</v>
      </c>
      <c r="Q9" s="57">
        <v>0</v>
      </c>
      <c r="R9" s="57">
        <v>0</v>
      </c>
      <c r="S9" s="57">
        <v>0</v>
      </c>
      <c r="T9" s="57">
        <v>0</v>
      </c>
      <c r="U9" s="57">
        <v>0</v>
      </c>
      <c r="V9" s="57">
        <v>0</v>
      </c>
      <c r="W9" s="57">
        <v>0</v>
      </c>
    </row>
    <row r="10" spans="1:23" x14ac:dyDescent="0.8">
      <c r="A10" s="9"/>
      <c r="B10" s="57">
        <v>0</v>
      </c>
      <c r="C10" s="57">
        <v>0</v>
      </c>
      <c r="D10" s="57">
        <v>0</v>
      </c>
      <c r="E10" s="57">
        <v>0</v>
      </c>
      <c r="F10" s="57">
        <v>0</v>
      </c>
      <c r="G10" s="57">
        <v>0</v>
      </c>
      <c r="H10" s="57">
        <v>0</v>
      </c>
      <c r="I10" s="57">
        <v>0</v>
      </c>
      <c r="J10" s="57">
        <v>0</v>
      </c>
      <c r="K10" s="57">
        <v>0</v>
      </c>
      <c r="L10" s="57">
        <v>0</v>
      </c>
      <c r="M10" s="57">
        <v>0</v>
      </c>
      <c r="N10" s="57">
        <v>0</v>
      </c>
      <c r="O10" s="57">
        <v>0</v>
      </c>
      <c r="P10" s="57">
        <v>0</v>
      </c>
      <c r="Q10" s="57">
        <v>0</v>
      </c>
      <c r="R10" s="57">
        <v>0</v>
      </c>
      <c r="S10" s="57">
        <v>0</v>
      </c>
      <c r="T10" s="57">
        <v>0</v>
      </c>
      <c r="U10" s="57">
        <v>0</v>
      </c>
      <c r="V10" s="57">
        <v>0</v>
      </c>
      <c r="W10" s="57">
        <v>0</v>
      </c>
    </row>
    <row r="11" spans="1:23" x14ac:dyDescent="0.8">
      <c r="A11" s="9"/>
      <c r="B11" s="57">
        <v>0</v>
      </c>
      <c r="C11" s="57">
        <v>0</v>
      </c>
      <c r="D11" s="57">
        <v>0</v>
      </c>
      <c r="E11" s="57">
        <v>0</v>
      </c>
      <c r="F11" s="57">
        <v>0</v>
      </c>
      <c r="G11" s="57">
        <v>0</v>
      </c>
      <c r="H11" s="57">
        <v>0</v>
      </c>
      <c r="I11" s="57">
        <v>0</v>
      </c>
      <c r="J11" s="57">
        <v>0</v>
      </c>
      <c r="K11" s="57">
        <v>0</v>
      </c>
      <c r="L11" s="57">
        <v>0</v>
      </c>
      <c r="M11" s="57">
        <v>0</v>
      </c>
      <c r="N11" s="57">
        <v>0</v>
      </c>
      <c r="O11" s="57">
        <v>0</v>
      </c>
      <c r="P11" s="57">
        <v>0</v>
      </c>
      <c r="Q11" s="57">
        <v>0</v>
      </c>
      <c r="R11" s="57">
        <v>0</v>
      </c>
      <c r="S11" s="57">
        <v>0</v>
      </c>
      <c r="T11" s="57">
        <v>0</v>
      </c>
      <c r="U11" s="57">
        <v>0</v>
      </c>
      <c r="V11" s="57">
        <v>0</v>
      </c>
      <c r="W11" s="57">
        <v>0</v>
      </c>
    </row>
    <row r="12" spans="1:23" x14ac:dyDescent="0.8">
      <c r="A12" s="10"/>
      <c r="B12" s="57">
        <v>0</v>
      </c>
      <c r="C12" s="57">
        <v>0</v>
      </c>
      <c r="D12" s="57">
        <v>0</v>
      </c>
      <c r="E12" s="57">
        <v>0</v>
      </c>
      <c r="F12" s="57">
        <v>0</v>
      </c>
      <c r="G12" s="57">
        <v>0</v>
      </c>
      <c r="H12" s="57">
        <v>0</v>
      </c>
      <c r="I12" s="57">
        <v>0</v>
      </c>
      <c r="J12" s="57">
        <v>0</v>
      </c>
      <c r="K12" s="57">
        <v>0</v>
      </c>
      <c r="L12" s="57">
        <v>0</v>
      </c>
      <c r="M12" s="57">
        <v>0</v>
      </c>
      <c r="N12" s="57">
        <v>0</v>
      </c>
      <c r="O12" s="57">
        <v>0</v>
      </c>
      <c r="P12" s="57">
        <v>0</v>
      </c>
      <c r="Q12" s="57">
        <v>0</v>
      </c>
      <c r="R12" s="57">
        <v>0</v>
      </c>
      <c r="S12" s="57">
        <v>0</v>
      </c>
      <c r="T12" s="57">
        <v>0</v>
      </c>
      <c r="U12" s="57">
        <v>0</v>
      </c>
      <c r="V12" s="57">
        <v>0</v>
      </c>
      <c r="W12" s="57">
        <v>0</v>
      </c>
    </row>
    <row r="13" spans="1:23" x14ac:dyDescent="0.8">
      <c r="A13" s="11" t="s">
        <v>21</v>
      </c>
      <c r="B13" s="12">
        <f>SUM(B4:B12)*IF(OR(B2="TECNOLOGO",B2="AR",B2="ASSOCIATO TECNOLOGICO",B2="RICERCATORE",B2="ASSEGNO RICERCA"),Foglio2!$B$18,IF(B2="------","0,00",Foglio2!$D$18))</f>
        <v>0</v>
      </c>
      <c r="C13" s="12">
        <f>SUM(C4:C12)*IF(OR(B2="TECNOLOGO",B2="AR",B2="ASSOCIATO TECNOLOGICO",B2="RICERCATORE",B2="ASSEGNO RICERCA"),Foglio2!$B$17,IF(B2="------","0,00",Foglio2!$D$17))</f>
        <v>0</v>
      </c>
      <c r="D13" s="13">
        <f>SUM(D4:D12)*IF(OR(D2="TECNOLOGO",D2="AR",D2="ASSOCIATO TECNOLOGICO",D2="RICERCATORE",D2="ASSEGNO RICERCA"),Foglio2!$B$18,IF(D2="------","0,00",Foglio2!$D$18))</f>
        <v>0</v>
      </c>
      <c r="E13" s="13">
        <f>SUM(E4:E12)*IF(OR(D2="TECNOLOGO",D2="AR",D2="ASSOCIATO TECNOLOGICO",D2="RICERCATORE",D2="ASSEGNO RICERCA"),Foglio2!$B$17,IF(D2="------","0,00",Foglio2!$D$17))</f>
        <v>0</v>
      </c>
      <c r="F13" s="12">
        <f>SUM(F4:F12)*IF(OR(F2="TECNOLOGO",F2="AR",F2="ASSOCIATO TECNOLOGICO",F2="RICERCATORE",F2="ASSEGNO RICERCA"),Foglio2!$B$18,IF(F2="------","0,00",Foglio2!$D$18))</f>
        <v>0</v>
      </c>
      <c r="G13" s="12">
        <f>SUM(G4:G12)*IF(OR(F2="TECNOLOGO",F2="AR",F2="ASSOCIATO TECNOLOGICO",F2="RICERCATORE",F2="ASSEGNO RICERCA"),Foglio2!$B$17,IF(F2="------","0,00",Foglio2!$D$17))</f>
        <v>0</v>
      </c>
      <c r="H13" s="13">
        <f>SUM(H4:H12)*IF(OR(H2="TECNOLOGO",H2="AR",H2="ASSOCIATO TECNOLOGICO",H2="RICERCATORE",H2="ASSEGNO RICERCA"),Foglio2!$B$18,IF(H2="------","0,00",Foglio2!$D$18))</f>
        <v>0</v>
      </c>
      <c r="I13" s="13">
        <f>SUM(I4:I12)*IF(OR(H2="TECNOLOGO",H2="AR",H2="ASSOCIATO TECNOLOGICO",H2="RICERCATORE",H2="ASSEGNO RICERCA"),Foglio2!$B$17,IF(H2="------","0,00",Foglio2!$D$17))</f>
        <v>0</v>
      </c>
      <c r="J13" s="12">
        <f>SUM(J4:J12)*IF(OR(J2="TECNOLOGO",J2="AR",J2="ASSOCIATO TECNOLOGICO",J2="RICERCATORE",J2="ASSEGNO RICERCA"),Foglio2!$B$18,IF(J2="------","0,00",Foglio2!$D$18))</f>
        <v>0</v>
      </c>
      <c r="K13" s="12">
        <f>SUM(K4:K12)*IF(OR(J2="TECNOLOGO",J2="AR",J2="ASSOCIATO TECNOLOGICO",J2="RICERCATORE",J2="ASSEGNO RICERCA"),Foglio2!$B$17,IF(J2="------","0,00",Foglio2!$D$17))</f>
        <v>0</v>
      </c>
      <c r="L13" s="13">
        <f>SUM(L4:L12)*IF(OR(L2="TECNOLOGO",L2="AR",L2="ASSOCIATO TECNOLOGICO",L2="RICERCATORE",L2="ASSEGNO RICERCA"),Foglio2!$B$18,IF(L2="------","0,00",Foglio2!$D$18))</f>
        <v>0</v>
      </c>
      <c r="M13" s="13">
        <f>SUM(M4:M12)*IF(OR(L2="TECNOLOGO",L2="AR",L2="ASSOCIATO TECNOLOGICO",L2="RICERCATORE",L2="ASSEGNO RICERCA"),Foglio2!$B$17,IF(L2="------","0,00",Foglio2!$D$17))</f>
        <v>0</v>
      </c>
      <c r="N13" s="12">
        <f>SUM(N4:N12)*IF(OR(N2="TECNOLOGO",N2="AR",N2="ASSOCIATO TECNOLOGICO",N2="RICERCATORE",N2="ASSEGNO RICERCA"),Foglio2!$B$18,IF(N2="------","0,00",Foglio2!$D$18))</f>
        <v>0</v>
      </c>
      <c r="O13" s="12">
        <f>SUM(O4:O12)*IF(OR(N2="TECNOLOGO",N2="AR",N2="ASSOCIATO TECNOLOGICO",N2="RICERCATORE",N2="ASSEGNO RICERCA"),Foglio2!$B$17,IF(N2="------","0,00",Foglio2!$D$17))</f>
        <v>0</v>
      </c>
      <c r="P13" s="13">
        <f>SUM(P4:P12)*IF(OR(P2="TECNOLOGO",P2="AR",P2="ASSOCIATO TECNOLOGICO",P2="RICERCATORE",P2="ASSEGNO RICERCA"),Foglio2!$B$18,IF(P2="------","0,00",Foglio2!$D$18))</f>
        <v>0</v>
      </c>
      <c r="Q13" s="13">
        <f>SUM(Q4:Q12)*IF(OR(P2="TECNOLOGO",P2="AR",P2="ASSOCIATO TECNOLOGICO",P2="RICERCATORE",P2="ASSEGNO RICERCA"),Foglio2!$B$17,IF(P2="------","0,00",Foglio2!$D$17))</f>
        <v>0</v>
      </c>
      <c r="R13" s="12">
        <f>SUM(R4:R12)*IF(OR(R2="TECNOLOGO",R2="AR",R2="ASSOCIATO TECNOLOGICO",R2="RICERCATORE",R2="ASSEGNO RICERCA"),Foglio2!$B$18,IF(R2="------","0,00",Foglio2!$D$18))</f>
        <v>0</v>
      </c>
      <c r="S13" s="12">
        <f>SUM(S4:S12)*IF(OR(R2="TECNOLOGO",R2="AR",R2="ASSOCIATO TECNOLOGICO",R2="RICERCATORE",R2="ASSEGNO RICERCA"),Foglio2!$B$17,IF(R2="------","0,00",Foglio2!$D$17))</f>
        <v>0</v>
      </c>
      <c r="T13" s="12">
        <f>SUM(T4:T12)*IF(OR(T2="TECNOLOGO",T2="AR",T2="ASSOCIATO TECNOLOGICO",T2="RICERCATORE",T2="ASSEGNO RICERCA"),Foglio2!$B$18,IF(T2="------","0,00",Foglio2!$D$18))</f>
        <v>0</v>
      </c>
      <c r="U13" s="12">
        <f>SUM(U4:U12)*IF(OR(T2="TECNOLOGO",T2="AR",T2="ASSOCIATO TECNOLOGICO",T2="RICERCATORE",T2="ASSEGNO RICERCA"),Foglio2!$B$17,IF(T2="------","0,00",Foglio2!$D$17))</f>
        <v>0</v>
      </c>
      <c r="V13" s="12">
        <f>SUM(V4:V12)*IF(OR(V2="TECNOLOGO",V2="AR",V2="ASSOCIATO TECNOLOGICO",V2="RICERCATORE",V2="ASSEGNO RICERCA"),Foglio2!$B$18,IF(V2="------","0,00",Foglio2!$D$18))</f>
        <v>0</v>
      </c>
      <c r="W13" s="12">
        <f>SUM(W4:W12)*IF(OR(V2="TECNOLOGO",V2="AR",V2="ASSOCIATO TECNOLOGICO",V2="RICERCATORE",V2="ASSEGNO RICERCA"),Foglio2!$B$17,IF(V2="------","0,00",Foglio2!$D$17))</f>
        <v>0</v>
      </c>
    </row>
    <row r="14" spans="1:23" x14ac:dyDescent="0.8">
      <c r="A14" s="1" t="s">
        <v>22</v>
      </c>
      <c r="B14" s="53">
        <f>ROUND(SUM(B13,C13),2)</f>
        <v>0</v>
      </c>
      <c r="C14" s="53"/>
      <c r="D14" s="53">
        <f>ROUND(SUM(D13,E13),2)</f>
        <v>0</v>
      </c>
      <c r="E14" s="53"/>
      <c r="F14" s="53">
        <f>ROUND(SUM(F13,G13),2)</f>
        <v>0</v>
      </c>
      <c r="G14" s="53"/>
      <c r="H14" s="53">
        <f>ROUND(SUM(H13,I13),2)</f>
        <v>0</v>
      </c>
      <c r="I14" s="53"/>
      <c r="J14" s="53">
        <f>ROUND(SUM(J13,K13),2)</f>
        <v>0</v>
      </c>
      <c r="K14" s="53"/>
      <c r="L14" s="53">
        <f>ROUND(SUM(L13,M13),2)</f>
        <v>0</v>
      </c>
      <c r="M14" s="53"/>
      <c r="N14" s="53">
        <f>ROUND(SUM(N13,O13),2)</f>
        <v>0</v>
      </c>
      <c r="O14" s="53"/>
      <c r="P14" s="53">
        <f>ROUND(SUM(P13,Q13),2)</f>
        <v>0</v>
      </c>
      <c r="Q14" s="53"/>
      <c r="R14" s="53">
        <f>ROUND(SUM(R13,S13),2)</f>
        <v>0</v>
      </c>
      <c r="S14" s="53"/>
      <c r="T14" s="53">
        <f>ROUND(SUM(T13,U13),2)</f>
        <v>0</v>
      </c>
      <c r="U14" s="53"/>
      <c r="V14" s="53">
        <f>ROUND(SUM(V13,W13),2)</f>
        <v>0</v>
      </c>
      <c r="W14" s="53"/>
    </row>
    <row r="15" spans="1:23" x14ac:dyDescent="0.8">
      <c r="B15" s="1" t="s">
        <v>28</v>
      </c>
      <c r="H15"/>
      <c r="I15"/>
      <c r="J15"/>
    </row>
    <row r="16" spans="1:23" x14ac:dyDescent="0.8">
      <c r="A16" s="14"/>
      <c r="B16" s="1" t="s">
        <v>31</v>
      </c>
      <c r="H16"/>
      <c r="I16"/>
      <c r="J16"/>
    </row>
    <row r="17" spans="1:19" ht="45" x14ac:dyDescent="0.8">
      <c r="A17" s="15" t="s">
        <v>8</v>
      </c>
      <c r="B17" s="15" t="s">
        <v>9</v>
      </c>
      <c r="C17" s="16" t="s">
        <v>10</v>
      </c>
      <c r="D17" s="16" t="s">
        <v>11</v>
      </c>
      <c r="E17" s="16" t="s">
        <v>12</v>
      </c>
      <c r="G17"/>
      <c r="H17" s="17" t="s">
        <v>23</v>
      </c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9"/>
    </row>
    <row r="18" spans="1:19" x14ac:dyDescent="0.8">
      <c r="A18" s="20" t="str">
        <f>B1</f>
        <v>Nome Cognome</v>
      </c>
      <c r="B18" s="21" t="str">
        <f>IF(OR(B2="TECNOLOGO",B2="AR",B2="ASSOCIATO TECNOLOGICO",B2="RICERCATORE",B2="ASSEGNO RICERCA"),Foglio2!$B$18,IF(B2="------","",Foglio2!$D$18))</f>
        <v/>
      </c>
      <c r="C18" s="22">
        <f>SUM(B4:B12)</f>
        <v>0</v>
      </c>
      <c r="D18" s="22">
        <f>SUM(C4:C12)</f>
        <v>0</v>
      </c>
      <c r="E18" s="23" t="str">
        <f>IF(B14=0,IF(B2="COMPENSO NON PREVISTO","COMPENSO NON PREVISTO","COMPENSO NON RICHIESTO"),B14)</f>
        <v>COMPENSO NON RICHIESTO</v>
      </c>
      <c r="G18"/>
      <c r="H18" s="24" t="s">
        <v>24</v>
      </c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25"/>
    </row>
    <row r="19" spans="1:19" x14ac:dyDescent="0.8">
      <c r="A19" s="20" t="str">
        <f>D1</f>
        <v>Nome Cognome</v>
      </c>
      <c r="B19" s="21" t="str">
        <f>IF(OR(D2="TECNOLOGO",D2="ASSEGNO RICERCA",D2="ASSOCIATO TECNOLOGICO",D2="RICERCATORE"),Foglio2!$B$18,IF(D2="------","",Foglio2!$D$18))</f>
        <v/>
      </c>
      <c r="C19" s="22">
        <f>SUM(D4:D12)</f>
        <v>0</v>
      </c>
      <c r="D19" s="22">
        <f>SUM(E4:E12)</f>
        <v>0</v>
      </c>
      <c r="E19" s="23" t="str">
        <f>IF(D14=0,IF(D2="COMPENSO NON PREVISTO","COMPENSO NON PREVISTO","COMPENSO NON RICHIESTO"),D14)</f>
        <v>COMPENSO NON RICHIESTO</v>
      </c>
      <c r="G19"/>
      <c r="H19" s="24" t="s">
        <v>25</v>
      </c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25"/>
    </row>
    <row r="20" spans="1:19" x14ac:dyDescent="0.8">
      <c r="A20" s="20" t="str">
        <f>F1</f>
        <v>Nome Cognome</v>
      </c>
      <c r="B20" s="21" t="str">
        <f>IF(OR(F2="TECNOLOGO",F2="ASSEGNO RICERCA",F2="ASSOCIATO TECNOLOGICO",F2="RICERCATORE"),Foglio2!$B$18,IF(F2="------","",Foglio2!$D$18))</f>
        <v/>
      </c>
      <c r="C20" s="26">
        <f>SUM(F4:F12)</f>
        <v>0</v>
      </c>
      <c r="D20" s="26">
        <f>SUM(G4:G12)</f>
        <v>0</v>
      </c>
      <c r="E20" s="23" t="str">
        <f>IF(F14=0,IF(F2="COMPENSO NON PREVISTO","COMPENSO NON PREVISTO","COMPENSO NON RICHIESTO"),F14)</f>
        <v>COMPENSO NON RICHIESTO</v>
      </c>
      <c r="G20"/>
      <c r="H20" s="27" t="s">
        <v>26</v>
      </c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30"/>
    </row>
    <row r="21" spans="1:19" x14ac:dyDescent="0.8">
      <c r="A21" s="20" t="str">
        <f>H1</f>
        <v>Nome Cognome</v>
      </c>
      <c r="B21" s="21" t="str">
        <f>IF(OR(H2="TECNOLOGO",H2="ASSEGNO RICERCA",H2="ASSOCIATO TECNOLOGICO",H2="RICERCATORE"),Foglio2!$B$18,IF(H2="------","",Foglio2!$D$18))</f>
        <v/>
      </c>
      <c r="C21" s="26">
        <f>SUM(H4:H12)</f>
        <v>0</v>
      </c>
      <c r="D21" s="26">
        <f>SUM(I4:I12)</f>
        <v>0</v>
      </c>
      <c r="E21" s="23" t="str">
        <f>IF(H14=0,IF(H2="COMPENSO NON PREVISTO","COMPENSO NON PREVISTO","COMPENSO NON RICHIESTO"),H14)</f>
        <v>COMPENSO NON RICHIESTO</v>
      </c>
    </row>
    <row r="22" spans="1:19" x14ac:dyDescent="0.8">
      <c r="A22" s="20" t="str">
        <f>J1</f>
        <v>Nome Cognome</v>
      </c>
      <c r="B22" s="21" t="str">
        <f>IF(OR(J2="TECNOLOGO",J2="ASSEGNO RICERCA",J2="ASSOCIATO TECNOLOGICO",J2="RICERCATORE"),Foglio2!$B$18,IF(J2="------","",Foglio2!$D$18))</f>
        <v/>
      </c>
      <c r="C22" s="26">
        <f>SUM(J4:J12)</f>
        <v>0</v>
      </c>
      <c r="D22" s="26">
        <f>SUM(K4:K12)</f>
        <v>0</v>
      </c>
      <c r="E22" s="23" t="str">
        <f>IF(J14=0,IF(J2="COMPENSO NON PREVISTO","COMPENSO NON PREVISTO","COMPENSO NON RICHIESTO"),J14)</f>
        <v>COMPENSO NON RICHIESTO</v>
      </c>
    </row>
    <row r="23" spans="1:19" x14ac:dyDescent="0.8">
      <c r="A23" s="20" t="str">
        <f>L1</f>
        <v>Nome Cognome</v>
      </c>
      <c r="B23" s="21" t="str">
        <f>IF(OR(L2="TECNOLOGO",L2="ASSEGNO RICERCA",L2="ASSOCIATO TECNOLOGICO",L2="RICERCATORE"),Foglio2!$B$18,IF(L2="------","",Foglio2!$D$18))</f>
        <v/>
      </c>
      <c r="C23" s="26">
        <f>SUM(L4:L12)</f>
        <v>0</v>
      </c>
      <c r="D23" s="26">
        <f>SUM(M4:M12)</f>
        <v>0</v>
      </c>
      <c r="E23" s="23" t="str">
        <f>IF(L14=0,IF(L2="COMPENSO NON PREVISTO","COMPENSO NON PREVISTO","COMPENSO NON RICHIESTO"),L14)</f>
        <v>COMPENSO NON RICHIESTO</v>
      </c>
    </row>
    <row r="24" spans="1:19" x14ac:dyDescent="0.8">
      <c r="A24" s="20" t="str">
        <f>N1</f>
        <v>Nome Cognome</v>
      </c>
      <c r="B24" s="21" t="str">
        <f>IF(OR(N2="TECNOLOGO",N2="ASSEGNO RICERCA",N2="ASSOCIATO TECNOLOGICO",N2="RICERCATORE"),Foglio2!$B$18,IF(N2="------","",Foglio2!$D$18))</f>
        <v/>
      </c>
      <c r="C24" s="26">
        <f>SUM(N4:N12)</f>
        <v>0</v>
      </c>
      <c r="D24" s="26">
        <f>SUM(O4:O12)</f>
        <v>0</v>
      </c>
      <c r="E24" s="23" t="str">
        <f>IF(N14=0,IF(N2="COMPENSO NON PREVISTO","COMPENSO NON PREVISTO","COMPENSO NON RICHIESTO"),N14)</f>
        <v>COMPENSO NON RICHIESTO</v>
      </c>
    </row>
    <row r="25" spans="1:19" x14ac:dyDescent="0.8">
      <c r="A25" s="20" t="str">
        <f>P1</f>
        <v>Nome Cognome</v>
      </c>
      <c r="B25" s="21" t="str">
        <f>IF(OR(P2="TECNOLOGO",P2="ASSEGNO RICERCA",P2="ASSOCIATO TECNOLOGICO",P2="RICERCATORE"),Foglio2!$B$18,IF(P2="------","",Foglio2!$D$18))</f>
        <v/>
      </c>
      <c r="C25" s="26">
        <f>SUM(P4:P12)</f>
        <v>0</v>
      </c>
      <c r="D25" s="26">
        <f>SUM(Q4:Q12)</f>
        <v>0</v>
      </c>
      <c r="E25" s="23" t="str">
        <f>IF(P14=0,IF(P2="COMPENSO NON PREVISTO","COMPENSO NON PREVISTO","COMPENSO NON RICHIESTO"),P14)</f>
        <v>COMPENSO NON RICHIESTO</v>
      </c>
    </row>
    <row r="26" spans="1:19" x14ac:dyDescent="0.8">
      <c r="A26" s="20" t="str">
        <f>R1</f>
        <v>Nome Cognome</v>
      </c>
      <c r="B26" s="21" t="str">
        <f>IF(OR(R2="TECNOLOGO",R2="ASSEGNO RICERCA",R2="ASSOCIATO TECNOLOGICO",R2="RICERCATORE"),Foglio2!$B$18,IF(R2="------","",Foglio2!$D$18))</f>
        <v/>
      </c>
      <c r="C26" s="26">
        <f>SUM(R4:R12)</f>
        <v>0</v>
      </c>
      <c r="D26" s="26">
        <f>SUM(S4:S12)</f>
        <v>0</v>
      </c>
      <c r="E26" s="23" t="str">
        <f>IF(R14=0,IF(R2="COMPENSO NON PREVISTO","COMPENSO NON PREVISTO","COMPENSO NON RICHIESTO"),R14)</f>
        <v>COMPENSO NON RICHIESTO</v>
      </c>
    </row>
    <row r="27" spans="1:19" x14ac:dyDescent="0.8">
      <c r="A27" s="20" t="str">
        <f>T1</f>
        <v>Nome Cognome</v>
      </c>
      <c r="B27" s="21" t="str">
        <f>IF(OR(T2="TECNOLOGO",T2="ASSEGNO RICERCA",T2="ASSOCIATO TECNOLOGICO",T2="RICERCATORE"),Foglio2!$B$18,IF(T2="------","",Foglio2!$D$18))</f>
        <v/>
      </c>
      <c r="C27" s="26">
        <f>SUM(T4:T12)</f>
        <v>0</v>
      </c>
      <c r="D27" s="26">
        <f>SUM(U4:U12)</f>
        <v>0</v>
      </c>
      <c r="E27" s="23" t="str">
        <f>IF(T14=0,IF(T2="COMPENSO NON PREVISTO","COMPENSO NON PREVISTO","COMPENSO NON RICHIESTO"),T14)</f>
        <v>COMPENSO NON RICHIESTO</v>
      </c>
    </row>
    <row r="28" spans="1:19" x14ac:dyDescent="0.8">
      <c r="A28" s="20" t="str">
        <f>V1</f>
        <v>Nome Cognome</v>
      </c>
      <c r="B28" s="21" t="str">
        <f>IF(OR(V2="TECNOLOGO",V2="ASSEGNO RICERCA",V2="ASSOCIATO TECNOLOGICO",V2="RICERCATORE"),Foglio2!$B$18,IF(V2="------","",Foglio2!$D$18))</f>
        <v/>
      </c>
      <c r="C28" s="26">
        <f>SUM(V4:V12)</f>
        <v>0</v>
      </c>
      <c r="D28" s="26">
        <f>SUM(W4:W12)</f>
        <v>0</v>
      </c>
      <c r="E28" s="23" t="str">
        <f>IF(V14=0,IF(V2="COMPENSO NON PREVISTO","COMPENSO NON PREVISTO","COMPENSO NON RICHIESTO"),V14)</f>
        <v>COMPENSO NON RICHIESTO</v>
      </c>
    </row>
    <row r="29" spans="1:19" x14ac:dyDescent="0.8">
      <c r="A29" s="31"/>
      <c r="D29" s="4">
        <f>SUM(E18:E27)</f>
        <v>0</v>
      </c>
      <c r="E29" s="4" t="s">
        <v>7</v>
      </c>
    </row>
    <row r="31" spans="1:19" customFormat="1" ht="21" x14ac:dyDescent="0.5">
      <c r="A31" s="33"/>
      <c r="B31" s="34" t="s">
        <v>32</v>
      </c>
      <c r="C31" s="35"/>
      <c r="D31" s="36"/>
      <c r="H31" s="37" t="s">
        <v>33</v>
      </c>
      <c r="I31" s="38"/>
      <c r="J31" s="39">
        <f>SUM(E18:E27)+D38</f>
        <v>0</v>
      </c>
    </row>
    <row r="32" spans="1:19" customFormat="1" ht="14.5" x14ac:dyDescent="0.35">
      <c r="A32" s="33"/>
      <c r="B32" s="40" t="s">
        <v>34</v>
      </c>
      <c r="C32" s="41" t="s">
        <v>35</v>
      </c>
      <c r="D32" s="41"/>
    </row>
    <row r="33" spans="1:4" customFormat="1" ht="14.5" x14ac:dyDescent="0.35">
      <c r="A33" s="33" t="s">
        <v>36</v>
      </c>
      <c r="B33" s="42" t="s">
        <v>37</v>
      </c>
      <c r="C33" s="51" t="s">
        <v>38</v>
      </c>
      <c r="D33" s="51"/>
    </row>
    <row r="34" spans="1:4" customFormat="1" ht="14.5" x14ac:dyDescent="0.35">
      <c r="A34" s="33" t="s">
        <v>39</v>
      </c>
      <c r="B34" s="42" t="s">
        <v>37</v>
      </c>
      <c r="C34" s="51" t="s">
        <v>38</v>
      </c>
      <c r="D34" s="51"/>
    </row>
    <row r="35" spans="1:4" customFormat="1" ht="14.5" x14ac:dyDescent="0.35">
      <c r="A35" s="33" t="s">
        <v>40</v>
      </c>
      <c r="B35" s="42" t="s">
        <v>37</v>
      </c>
      <c r="C35" s="51" t="s">
        <v>38</v>
      </c>
      <c r="D35" s="51"/>
    </row>
    <row r="36" spans="1:4" customFormat="1" ht="14.5" x14ac:dyDescent="0.35">
      <c r="A36" s="33" t="s">
        <v>41</v>
      </c>
      <c r="B36" s="42" t="s">
        <v>37</v>
      </c>
      <c r="C36" s="51" t="s">
        <v>38</v>
      </c>
      <c r="D36" s="51"/>
    </row>
    <row r="37" spans="1:4" customFormat="1" ht="14.5" x14ac:dyDescent="0.35">
      <c r="A37" s="33" t="s">
        <v>42</v>
      </c>
      <c r="B37" s="42" t="s">
        <v>37</v>
      </c>
      <c r="C37" s="51" t="s">
        <v>38</v>
      </c>
      <c r="D37" s="51"/>
    </row>
    <row r="38" spans="1:4" customFormat="1" ht="14.5" x14ac:dyDescent="0.35">
      <c r="A38" s="33"/>
      <c r="B38" s="33"/>
      <c r="C38" s="43" t="s">
        <v>43</v>
      </c>
      <c r="D38" s="44">
        <f>SUM(C33:D37)</f>
        <v>0</v>
      </c>
    </row>
    <row r="39" spans="1:4" x14ac:dyDescent="0.8">
      <c r="C39" s="2"/>
    </row>
    <row r="40" spans="1:4" x14ac:dyDescent="0.8">
      <c r="C40" s="2"/>
    </row>
    <row r="41" spans="1:4" x14ac:dyDescent="0.8">
      <c r="C41" s="2"/>
    </row>
  </sheetData>
  <sheetProtection algorithmName="SHA-512" hashValue="oZqdY2QxtrMam6+BqFA0d8EGKftcVUxWNk5peCd6nHTtm4X31W5iG+53wQBjv7bIRtxykTb3ONF8mfVkRWQaEQ==" saltValue="BMiD4Ai0CyYsVLMNUw7Mcw==" spinCount="100000" sheet="1" objects="1" scenarios="1"/>
  <mergeCells count="27">
    <mergeCell ref="C33:D33"/>
    <mergeCell ref="C34:D34"/>
    <mergeCell ref="C35:D35"/>
    <mergeCell ref="C36:D36"/>
    <mergeCell ref="C37:D37"/>
    <mergeCell ref="L14:M14"/>
    <mergeCell ref="N14:O14"/>
    <mergeCell ref="P14:Q14"/>
    <mergeCell ref="R14:S14"/>
    <mergeCell ref="T14:U14"/>
    <mergeCell ref="V14:W14"/>
    <mergeCell ref="N1:O1"/>
    <mergeCell ref="P1:Q1"/>
    <mergeCell ref="R1:S1"/>
    <mergeCell ref="T1:U1"/>
    <mergeCell ref="V1:W1"/>
    <mergeCell ref="B14:C14"/>
    <mergeCell ref="D14:E14"/>
    <mergeCell ref="F14:G14"/>
    <mergeCell ref="H14:I14"/>
    <mergeCell ref="J14:K14"/>
    <mergeCell ref="L1:M1"/>
    <mergeCell ref="B1:C1"/>
    <mergeCell ref="D1:E1"/>
    <mergeCell ref="F1:G1"/>
    <mergeCell ref="H1:I1"/>
    <mergeCell ref="J1:K1"/>
  </mergeCells>
  <dataValidations count="1">
    <dataValidation type="decimal" allowBlank="1" showInputMessage="1" showErrorMessage="1" errorTitle="ATTENZIONE" error="Il valore non è valido. Si ricorda che è possibile retribuire massimo due ore di docenza e di esercitazione giornaliere." sqref="B4:W12" xr:uid="{57B7323C-52EA-4B47-873D-4AA465257E30}">
      <formula1>0</formula1>
      <formula2>2</formula2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1679B072-4105-444D-A8FC-D4B5C065CCFA}">
          <x14:formula1>
            <xm:f>Foglio2!$E$2:$E$4</xm:f>
          </x14:formula1>
          <xm:sqref>W2 E2 G2 I2 K2 M2 O2 Q2 S2 U2 C2</xm:sqref>
        </x14:dataValidation>
        <x14:dataValidation type="list" allowBlank="1" showInputMessage="1" showErrorMessage="1" xr:uid="{31F2AB8B-9C95-4F64-A210-6AFAA91E3D6D}">
          <x14:formula1>
            <xm:f>Foglio2!$A$2:$A$13</xm:f>
          </x14:formula1>
          <xm:sqref>B2 D2 F2 H2 J2 L2 N2 P2 R2 T2 V2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D4CB8-72F4-4DEE-9608-3450A3AE9563}">
  <dimension ref="A1:C4"/>
  <sheetViews>
    <sheetView workbookViewId="0">
      <selection activeCell="C4" sqref="C4"/>
    </sheetView>
  </sheetViews>
  <sheetFormatPr defaultRowHeight="14.5" x14ac:dyDescent="0.35"/>
  <sheetData>
    <row r="1" spans="1:3" x14ac:dyDescent="0.35">
      <c r="A1">
        <f>5*(103.29/2)</f>
        <v>258.22500000000002</v>
      </c>
      <c r="B1">
        <f>6*(103.29/2)</f>
        <v>309.87</v>
      </c>
    </row>
    <row r="2" spans="1:3" x14ac:dyDescent="0.35">
      <c r="A2">
        <f>10*103.29</f>
        <v>1032.9000000000001</v>
      </c>
      <c r="B2">
        <f>12*103.29</f>
        <v>1239.48</v>
      </c>
    </row>
    <row r="3" spans="1:3" x14ac:dyDescent="0.35">
      <c r="A3" s="47">
        <f t="shared" ref="A3:B3" si="0">SUM(A1:A2)</f>
        <v>1291.125</v>
      </c>
      <c r="B3" s="47">
        <f t="shared" si="0"/>
        <v>1549.35</v>
      </c>
    </row>
    <row r="4" spans="1:3" x14ac:dyDescent="0.35">
      <c r="C4" s="47">
        <f>SUM(A3:B3)</f>
        <v>2840.4749999999999</v>
      </c>
    </row>
  </sheetData>
  <sheetProtection algorithmName="SHA-512" hashValue="w9Fq40IIFJeuzWqlRhSG7A1swBu/taudsDn+voO9NGzoh8X0JGi6KywQJa1LpOuE6y+TEfAnAMD6qV+V5/UBbg==" saltValue="sgmOCcdsPgNFc2ts8d8LsA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EB3DB-1F5C-4945-A1FF-0CD6214F95AB}">
  <dimension ref="A1:B4"/>
  <sheetViews>
    <sheetView workbookViewId="0">
      <selection activeCell="C8" sqref="C8"/>
    </sheetView>
  </sheetViews>
  <sheetFormatPr defaultColWidth="8.81640625" defaultRowHeight="14.5" x14ac:dyDescent="0.35"/>
  <cols>
    <col min="1" max="1" width="21.1796875" style="33" customWidth="1"/>
    <col min="2" max="2" width="9.6328125" style="33" bestFit="1" customWidth="1"/>
    <col min="3" max="16384" width="8.81640625" style="33"/>
  </cols>
  <sheetData>
    <row r="1" spans="1:2" x14ac:dyDescent="0.35">
      <c r="A1" t="s">
        <v>51</v>
      </c>
    </row>
    <row r="2" spans="1:2" x14ac:dyDescent="0.35">
      <c r="A2" t="s">
        <v>52</v>
      </c>
    </row>
    <row r="3" spans="1:2" x14ac:dyDescent="0.35">
      <c r="A3" t="s">
        <v>53</v>
      </c>
      <c r="B3" s="48"/>
    </row>
    <row r="4" spans="1:2" x14ac:dyDescent="0.35">
      <c r="A4" t="s">
        <v>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5D0AB-3ECE-4AAB-A791-F26BB627C51E}">
  <dimension ref="A1:H23"/>
  <sheetViews>
    <sheetView workbookViewId="0">
      <selection activeCell="C8" sqref="C8"/>
    </sheetView>
  </sheetViews>
  <sheetFormatPr defaultColWidth="8.81640625" defaultRowHeight="14.5" x14ac:dyDescent="0.35"/>
  <cols>
    <col min="2" max="2" width="16.1796875" bestFit="1" customWidth="1"/>
    <col min="3" max="3" width="15.36328125" bestFit="1" customWidth="1"/>
    <col min="4" max="4" width="16.453125" style="45" customWidth="1"/>
    <col min="5" max="5" width="32.453125" style="45" customWidth="1"/>
    <col min="6" max="6" width="17.81640625" bestFit="1" customWidth="1"/>
    <col min="7" max="7" width="21.90625" bestFit="1" customWidth="1"/>
    <col min="8" max="8" width="24.81640625" customWidth="1"/>
  </cols>
  <sheetData>
    <row r="1" spans="1:8" x14ac:dyDescent="0.35">
      <c r="A1" t="s">
        <v>49</v>
      </c>
      <c r="B1" t="s">
        <v>50</v>
      </c>
      <c r="C1" t="s">
        <v>8</v>
      </c>
      <c r="D1" s="45" t="s">
        <v>44</v>
      </c>
      <c r="E1" s="45" t="s">
        <v>45</v>
      </c>
      <c r="F1" t="s">
        <v>46</v>
      </c>
      <c r="G1" t="s">
        <v>47</v>
      </c>
      <c r="H1" t="s">
        <v>48</v>
      </c>
    </row>
    <row r="2" spans="1:8" ht="30" customHeight="1" x14ac:dyDescent="0.35">
      <c r="A2" t="str">
        <f>IF('Dati docenze'!C2="UOMO","del","della")</f>
        <v>della</v>
      </c>
      <c r="B2" t="str">
        <f>IF('Dati docenze'!C2="UOMO","Dr.","Dr.ssa")</f>
        <v>Dr.ssa</v>
      </c>
      <c r="C2" t="str">
        <f>'Dati docenze'!A18</f>
        <v>Nome Cognome</v>
      </c>
      <c r="D2" s="46">
        <f>'Dati corso'!$B$1</f>
        <v>0</v>
      </c>
      <c r="E2" s="50">
        <f>'Dati corso'!$B$4</f>
        <v>0</v>
      </c>
      <c r="F2">
        <f>'Dati corso'!$B$2</f>
        <v>0</v>
      </c>
      <c r="G2" s="49">
        <f>'Dati corso'!$B$3</f>
        <v>0</v>
      </c>
      <c r="H2" s="47" t="str">
        <f>'Dati docenze'!E18</f>
        <v>COMPENSO NON RICHIESTO</v>
      </c>
    </row>
    <row r="3" spans="1:8" ht="30" customHeight="1" x14ac:dyDescent="0.35">
      <c r="A3" t="str">
        <f>IF('Dati docenze'!E2="UOMO","del","della")</f>
        <v>della</v>
      </c>
      <c r="B3" t="str">
        <f>IF('Dati docenze'!E2="UOMO","Dr.","Dr.ssa")</f>
        <v>Dr.ssa</v>
      </c>
      <c r="C3" t="str">
        <f>'Dati docenze'!A19</f>
        <v>Nome Cognome</v>
      </c>
      <c r="D3" s="46">
        <f>'Dati corso'!$B$1</f>
        <v>0</v>
      </c>
      <c r="E3" s="50">
        <f>'Dati corso'!$B$4</f>
        <v>0</v>
      </c>
      <c r="F3">
        <f>'Dati corso'!$B$2</f>
        <v>0</v>
      </c>
      <c r="G3" s="49">
        <f>'Dati corso'!$B$3</f>
        <v>0</v>
      </c>
      <c r="H3" s="47" t="str">
        <f>'Dati docenze'!E19</f>
        <v>COMPENSO NON RICHIESTO</v>
      </c>
    </row>
    <row r="4" spans="1:8" ht="30" customHeight="1" x14ac:dyDescent="0.35">
      <c r="A4" t="str">
        <f>IF('Dati docenze'!G2="UOMO","del","della")</f>
        <v>della</v>
      </c>
      <c r="B4" t="str">
        <f>IF('Dati docenze'!G2="UOMO","Dr.","Dr.ssa")</f>
        <v>Dr.ssa</v>
      </c>
      <c r="C4" t="str">
        <f>'Dati docenze'!A20</f>
        <v>Nome Cognome</v>
      </c>
      <c r="D4" s="46">
        <f>'Dati corso'!$B$1</f>
        <v>0</v>
      </c>
      <c r="E4" s="50">
        <f>'Dati corso'!$B$4</f>
        <v>0</v>
      </c>
      <c r="F4">
        <f>'Dati corso'!$B$2</f>
        <v>0</v>
      </c>
      <c r="G4" s="49">
        <f>'Dati corso'!$B$3</f>
        <v>0</v>
      </c>
      <c r="H4" s="47" t="str">
        <f>'Dati docenze'!E20</f>
        <v>COMPENSO NON RICHIESTO</v>
      </c>
    </row>
    <row r="5" spans="1:8" ht="30" customHeight="1" x14ac:dyDescent="0.35">
      <c r="A5" t="str">
        <f>IF('Dati docenze'!I2="UOMO","del","della")</f>
        <v>della</v>
      </c>
      <c r="B5" t="str">
        <f>IF('Dati docenze'!I2="UOMO","Dr.","Dr.ssa")</f>
        <v>Dr.ssa</v>
      </c>
      <c r="C5" t="str">
        <f>'Dati docenze'!A21</f>
        <v>Nome Cognome</v>
      </c>
      <c r="D5" s="46">
        <f>'Dati corso'!$B$1</f>
        <v>0</v>
      </c>
      <c r="E5" s="50">
        <f>'Dati corso'!$B$4</f>
        <v>0</v>
      </c>
      <c r="F5">
        <f>'Dati corso'!$B$2</f>
        <v>0</v>
      </c>
      <c r="G5" s="49">
        <f>'Dati corso'!$B$3</f>
        <v>0</v>
      </c>
      <c r="H5" s="47" t="str">
        <f>'Dati docenze'!E21</f>
        <v>COMPENSO NON RICHIESTO</v>
      </c>
    </row>
    <row r="6" spans="1:8" ht="30" customHeight="1" x14ac:dyDescent="0.35">
      <c r="A6" t="str">
        <f>IF('Dati docenze'!K2="UOMO","del","della")</f>
        <v>della</v>
      </c>
      <c r="B6" t="str">
        <f>IF('Dati docenze'!K2="UOMO","Dr.","Dr.ssa")</f>
        <v>Dr.ssa</v>
      </c>
      <c r="C6" t="str">
        <f>'Dati docenze'!A22</f>
        <v>Nome Cognome</v>
      </c>
      <c r="D6" s="46">
        <f>'Dati corso'!$B$1</f>
        <v>0</v>
      </c>
      <c r="E6" s="50">
        <f>'Dati corso'!$B$4</f>
        <v>0</v>
      </c>
      <c r="F6">
        <f>'Dati corso'!$B$2</f>
        <v>0</v>
      </c>
      <c r="G6" s="49">
        <f>'Dati corso'!$B$3</f>
        <v>0</v>
      </c>
      <c r="H6" s="47" t="str">
        <f>'Dati docenze'!E22</f>
        <v>COMPENSO NON RICHIESTO</v>
      </c>
    </row>
    <row r="7" spans="1:8" ht="30" customHeight="1" x14ac:dyDescent="0.35">
      <c r="A7" t="str">
        <f>IF('Dati docenze'!M2="UOMO","del","della")</f>
        <v>della</v>
      </c>
      <c r="B7" t="str">
        <f>IF('Dati docenze'!M2="UOMO","Dr.","Dr.ssa")</f>
        <v>Dr.ssa</v>
      </c>
      <c r="C7" t="str">
        <f>'Dati docenze'!A23</f>
        <v>Nome Cognome</v>
      </c>
      <c r="D7" s="46">
        <f>'Dati corso'!$B$1</f>
        <v>0</v>
      </c>
      <c r="E7" s="50">
        <f>'Dati corso'!$B$4</f>
        <v>0</v>
      </c>
      <c r="F7">
        <f>'Dati corso'!$B$2</f>
        <v>0</v>
      </c>
      <c r="G7" s="49">
        <f>'Dati corso'!$B$3</f>
        <v>0</v>
      </c>
      <c r="H7" s="47" t="str">
        <f>'Dati docenze'!E23</f>
        <v>COMPENSO NON RICHIESTO</v>
      </c>
    </row>
    <row r="8" spans="1:8" ht="30" customHeight="1" x14ac:dyDescent="0.35">
      <c r="A8" t="str">
        <f>IF('Dati docenze'!O2="UOMO","del","della")</f>
        <v>della</v>
      </c>
      <c r="B8" t="str">
        <f>IF('Dati docenze'!O2="UOMO","Dr.","Dr.ssa")</f>
        <v>Dr.ssa</v>
      </c>
      <c r="C8" t="str">
        <f>'Dati docenze'!A24</f>
        <v>Nome Cognome</v>
      </c>
      <c r="D8" s="46">
        <f>'Dati corso'!$B$1</f>
        <v>0</v>
      </c>
      <c r="E8" s="50">
        <f>'Dati corso'!$B$4</f>
        <v>0</v>
      </c>
      <c r="F8">
        <f>'Dati corso'!$B$2</f>
        <v>0</v>
      </c>
      <c r="G8" s="49">
        <f>'Dati corso'!$B$3</f>
        <v>0</v>
      </c>
      <c r="H8" s="47" t="str">
        <f>'Dati docenze'!E24</f>
        <v>COMPENSO NON RICHIESTO</v>
      </c>
    </row>
    <row r="9" spans="1:8" ht="30" customHeight="1" x14ac:dyDescent="0.35">
      <c r="A9" t="str">
        <f>IF('Dati docenze'!Q2="UOMO","del","della")</f>
        <v>della</v>
      </c>
      <c r="B9" t="str">
        <f>IF('Dati docenze'!Q2="UOMO","Dr.","Dr.ssa")</f>
        <v>Dr.ssa</v>
      </c>
      <c r="C9" t="str">
        <f>'Dati docenze'!A25</f>
        <v>Nome Cognome</v>
      </c>
      <c r="D9" s="46">
        <f>'Dati corso'!$B$1</f>
        <v>0</v>
      </c>
      <c r="E9" s="50">
        <f>'Dati corso'!$B$4</f>
        <v>0</v>
      </c>
      <c r="F9">
        <f>'Dati corso'!$B$2</f>
        <v>0</v>
      </c>
      <c r="G9" s="49">
        <f>'Dati corso'!$B$3</f>
        <v>0</v>
      </c>
      <c r="H9" s="47" t="str">
        <f>'Dati docenze'!E25</f>
        <v>COMPENSO NON RICHIESTO</v>
      </c>
    </row>
    <row r="10" spans="1:8" ht="30" customHeight="1" x14ac:dyDescent="0.35">
      <c r="A10" t="str">
        <f>IF('Dati docenze'!S2="UOMO","del","della")</f>
        <v>della</v>
      </c>
      <c r="B10" t="str">
        <f>IF('Dati docenze'!S2="UOMO","Dr.","Dr.ssa")</f>
        <v>Dr.ssa</v>
      </c>
      <c r="C10" t="str">
        <f>'Dati docenze'!A26</f>
        <v>Nome Cognome</v>
      </c>
      <c r="D10" s="46">
        <f>'Dati corso'!$B$1</f>
        <v>0</v>
      </c>
      <c r="E10" s="50">
        <f>'Dati corso'!$B$4</f>
        <v>0</v>
      </c>
      <c r="F10">
        <f>'Dati corso'!$B$2</f>
        <v>0</v>
      </c>
      <c r="G10" s="49">
        <f>'Dati corso'!$B$3</f>
        <v>0</v>
      </c>
      <c r="H10" s="47" t="str">
        <f>'Dati docenze'!E26</f>
        <v>COMPENSO NON RICHIESTO</v>
      </c>
    </row>
    <row r="11" spans="1:8" ht="28" customHeight="1" x14ac:dyDescent="0.35">
      <c r="A11" t="str">
        <f>IF('Dati docenze'!U2="UOMO","del","della")</f>
        <v>della</v>
      </c>
      <c r="B11" t="str">
        <f>IF('Dati docenze'!U2="UOMO","Dr.","Dr.ssa")</f>
        <v>Dr.ssa</v>
      </c>
      <c r="C11" t="str">
        <f>'Dati docenze'!A27</f>
        <v>Nome Cognome</v>
      </c>
      <c r="D11" s="46">
        <f>'Dati corso'!$B$1</f>
        <v>0</v>
      </c>
      <c r="E11" s="50">
        <f>'Dati corso'!$B$4</f>
        <v>0</v>
      </c>
      <c r="F11">
        <f>'Dati corso'!$B$2</f>
        <v>0</v>
      </c>
      <c r="G11" s="49">
        <f>'Dati corso'!$B$3</f>
        <v>0</v>
      </c>
      <c r="H11" s="47" t="str">
        <f>'Dati docenze'!E27</f>
        <v>COMPENSO NON RICHIESTO</v>
      </c>
    </row>
    <row r="12" spans="1:8" ht="28" customHeight="1" x14ac:dyDescent="0.35">
      <c r="A12" t="str">
        <f>IF('Dati docenze'!U3="UOMO","del","della")</f>
        <v>della</v>
      </c>
      <c r="B12" t="str">
        <f>IF('Dati docenze'!W2="UOMO","Dr.","Dr.ssa")</f>
        <v>Dr.ssa</v>
      </c>
      <c r="C12" t="str">
        <f>'Dati docenze'!A28</f>
        <v>Nome Cognome</v>
      </c>
      <c r="D12" s="46">
        <f>'Dati corso'!$B$1</f>
        <v>0</v>
      </c>
      <c r="E12" s="50">
        <f>'Dati corso'!$B$4</f>
        <v>0</v>
      </c>
      <c r="F12">
        <f>'Dati corso'!$B$2</f>
        <v>0</v>
      </c>
      <c r="G12" s="49">
        <f>'Dati corso'!$B$3</f>
        <v>0</v>
      </c>
      <c r="H12" s="47" t="str">
        <f>'Dati docenze'!E28</f>
        <v>COMPENSO NON RICHIESTO</v>
      </c>
    </row>
    <row r="13" spans="1:8" ht="28" customHeight="1" x14ac:dyDescent="0.35">
      <c r="A13" t="str">
        <f>IF('Dati docenze (altridocen'!C13="UOMO","del","della")</f>
        <v>della</v>
      </c>
      <c r="B13" t="str">
        <f>IF('Dati docenze (altridocen'!C13="UOMO","Dr.","Dr.ssa")</f>
        <v>Dr.ssa</v>
      </c>
      <c r="C13" t="str">
        <f>'Dati docenze (altridocen'!$A$18</f>
        <v>Nome Cognome</v>
      </c>
      <c r="D13" s="46">
        <f>'Dati corso'!$B$1</f>
        <v>0</v>
      </c>
      <c r="E13" s="50">
        <f>'Dati corso'!$B$4</f>
        <v>0</v>
      </c>
      <c r="F13">
        <f>'Dati corso'!$B$2</f>
        <v>0</v>
      </c>
      <c r="G13" s="49">
        <f>'Dati corso'!$B$3</f>
        <v>0</v>
      </c>
      <c r="H13" s="47" t="str">
        <f>'Dati docenze (altridocen'!$E$18</f>
        <v>COMPENSO NON RICHIESTO</v>
      </c>
    </row>
    <row r="14" spans="1:8" ht="28" customHeight="1" x14ac:dyDescent="0.35">
      <c r="A14" t="str">
        <f>IF('Dati docenze (altridocen'!E13="UOMO","del","della")</f>
        <v>della</v>
      </c>
      <c r="B14" t="str">
        <f>IF('Dati docenze (altridocen'!E13="UOMO","Dr.","Dr.ssa")</f>
        <v>Dr.ssa</v>
      </c>
      <c r="C14" t="str">
        <f>'Dati docenze (altridocen'!$A$19</f>
        <v>Nome Cognome</v>
      </c>
      <c r="D14" s="46">
        <f>'Dati corso'!$B$1</f>
        <v>0</v>
      </c>
      <c r="E14" s="50">
        <f>'Dati corso'!$B$4</f>
        <v>0</v>
      </c>
      <c r="F14">
        <f>'Dati corso'!$B$2</f>
        <v>0</v>
      </c>
      <c r="G14" s="49">
        <f>'Dati corso'!$B$3</f>
        <v>0</v>
      </c>
      <c r="H14" s="47" t="str">
        <f>'Dati docenze (altridocen'!$E$19</f>
        <v>COMPENSO NON RICHIESTO</v>
      </c>
    </row>
    <row r="15" spans="1:8" ht="28" customHeight="1" x14ac:dyDescent="0.35">
      <c r="A15" t="str">
        <f>IF('Dati docenze (altridocen'!G13="UOMO","del","della")</f>
        <v>della</v>
      </c>
      <c r="B15" t="str">
        <f>IF('Dati docenze (altridocen'!G13="UOMO","Dr.","Dr.ssa")</f>
        <v>Dr.ssa</v>
      </c>
      <c r="C15" t="str">
        <f>'Dati docenze (altridocen'!$A$20</f>
        <v>Nome Cognome</v>
      </c>
      <c r="D15" s="46">
        <f>'Dati corso'!$B$1</f>
        <v>0</v>
      </c>
      <c r="E15" s="50">
        <f>'Dati corso'!$B$4</f>
        <v>0</v>
      </c>
      <c r="F15">
        <f>'Dati corso'!$B$2</f>
        <v>0</v>
      </c>
      <c r="G15" s="49">
        <f>'Dati corso'!$B$3</f>
        <v>0</v>
      </c>
      <c r="H15" s="47" t="str">
        <f>'Dati docenze (altridocen'!$E$20</f>
        <v>COMPENSO NON RICHIESTO</v>
      </c>
    </row>
    <row r="16" spans="1:8" ht="28" customHeight="1" x14ac:dyDescent="0.35">
      <c r="A16" t="str">
        <f>IF('Dati docenze (altridocen'!I13="UOMO","del","della")</f>
        <v>della</v>
      </c>
      <c r="B16" t="str">
        <f>IF('Dati docenze (altridocen'!I13="UOMO","Dr.","Dr.ssa")</f>
        <v>Dr.ssa</v>
      </c>
      <c r="C16" t="str">
        <f>'Dati docenze (altridocen'!$A$21</f>
        <v>Nome Cognome</v>
      </c>
      <c r="D16" s="46">
        <f>'Dati corso'!$B$1</f>
        <v>0</v>
      </c>
      <c r="E16" s="50">
        <f>'Dati corso'!$B$4</f>
        <v>0</v>
      </c>
      <c r="F16">
        <f>'Dati corso'!$B$2</f>
        <v>0</v>
      </c>
      <c r="G16" s="49">
        <f>'Dati corso'!$B$3</f>
        <v>0</v>
      </c>
      <c r="H16" s="47" t="str">
        <f>'Dati docenze (altridocen'!$E$21</f>
        <v>COMPENSO NON RICHIESTO</v>
      </c>
    </row>
    <row r="17" spans="1:8" ht="28" customHeight="1" x14ac:dyDescent="0.35">
      <c r="A17" t="str">
        <f>IF('Dati docenze (altridocen'!K13="UOMO","del","della")</f>
        <v>della</v>
      </c>
      <c r="B17" t="str">
        <f>IF('Dati docenze (altridocen'!K13="UOMO","Dr.","Dr.ssa")</f>
        <v>Dr.ssa</v>
      </c>
      <c r="C17" t="str">
        <f>'Dati docenze (altridocen'!$A$22</f>
        <v>Nome Cognome</v>
      </c>
      <c r="D17" s="46">
        <f>'Dati corso'!$B$1</f>
        <v>0</v>
      </c>
      <c r="E17" s="50">
        <f>'Dati corso'!$B$4</f>
        <v>0</v>
      </c>
      <c r="F17">
        <f>'Dati corso'!$B$2</f>
        <v>0</v>
      </c>
      <c r="G17" s="49">
        <f>'Dati corso'!$B$3</f>
        <v>0</v>
      </c>
      <c r="H17" s="47" t="str">
        <f>'Dati docenze (altridocen'!$E$22</f>
        <v>COMPENSO NON RICHIESTO</v>
      </c>
    </row>
    <row r="18" spans="1:8" ht="28" customHeight="1" x14ac:dyDescent="0.35">
      <c r="A18" t="str">
        <f>IF('Dati docenze (altridocen'!M13="UOMO","del","della")</f>
        <v>della</v>
      </c>
      <c r="B18" t="str">
        <f>IF('Dati docenze (altridocen'!M13="UOMO","Dr.","Dr.ssa")</f>
        <v>Dr.ssa</v>
      </c>
      <c r="C18" t="str">
        <f>'Dati docenze (altridocen'!$A$23</f>
        <v>Nome Cognome</v>
      </c>
      <c r="D18" s="46">
        <f>'Dati corso'!$B$1</f>
        <v>0</v>
      </c>
      <c r="E18" s="50">
        <f>'Dati corso'!$B$4</f>
        <v>0</v>
      </c>
      <c r="F18">
        <f>'Dati corso'!$B$2</f>
        <v>0</v>
      </c>
      <c r="G18" s="49">
        <f>'Dati corso'!$B$3</f>
        <v>0</v>
      </c>
      <c r="H18" s="47" t="str">
        <f>'Dati docenze (altridocen'!$E$23</f>
        <v>COMPENSO NON RICHIESTO</v>
      </c>
    </row>
    <row r="19" spans="1:8" ht="28" customHeight="1" x14ac:dyDescent="0.35">
      <c r="A19" t="str">
        <f>IF('Dati docenze (altridocen'!O13="UOMO","del","della")</f>
        <v>della</v>
      </c>
      <c r="B19" t="str">
        <f>IF('Dati docenze (altridocen'!O13="UOMO","Dr.","Dr.ssa")</f>
        <v>Dr.ssa</v>
      </c>
      <c r="C19" t="str">
        <f>'Dati docenze (altridocen'!$A$24</f>
        <v>Nome Cognome</v>
      </c>
      <c r="D19" s="46">
        <f>'Dati corso'!$B$1</f>
        <v>0</v>
      </c>
      <c r="E19" s="50">
        <f>'Dati corso'!$B$4</f>
        <v>0</v>
      </c>
      <c r="F19">
        <f>'Dati corso'!$B$2</f>
        <v>0</v>
      </c>
      <c r="G19" s="49">
        <f>'Dati corso'!$B$3</f>
        <v>0</v>
      </c>
      <c r="H19" s="47" t="str">
        <f>'Dati docenze (altridocen'!$E$24</f>
        <v>COMPENSO NON RICHIESTO</v>
      </c>
    </row>
    <row r="20" spans="1:8" ht="28" customHeight="1" x14ac:dyDescent="0.35">
      <c r="A20" t="str">
        <f>IF('Dati docenze (altridocen'!Q13="UOMO","del","della")</f>
        <v>della</v>
      </c>
      <c r="B20" t="str">
        <f>IF('Dati docenze (altridocen'!Q13="UOMO","Dr.","Dr.ssa")</f>
        <v>Dr.ssa</v>
      </c>
      <c r="C20" t="str">
        <f>'Dati docenze (altridocen'!$A$25</f>
        <v>Nome Cognome</v>
      </c>
      <c r="D20" s="46">
        <f>'Dati corso'!$B$1</f>
        <v>0</v>
      </c>
      <c r="E20" s="50">
        <f>'Dati corso'!$B$4</f>
        <v>0</v>
      </c>
      <c r="F20">
        <f>'Dati corso'!$B$2</f>
        <v>0</v>
      </c>
      <c r="G20" s="49">
        <f>'Dati corso'!$B$3</f>
        <v>0</v>
      </c>
      <c r="H20" s="47" t="str">
        <f>'Dati docenze (altridocen'!$E$25</f>
        <v>COMPENSO NON RICHIESTO</v>
      </c>
    </row>
    <row r="21" spans="1:8" ht="28" customHeight="1" x14ac:dyDescent="0.35">
      <c r="A21" t="str">
        <f>IF('Dati docenze (altridocen'!S13="UOMO","del","della")</f>
        <v>della</v>
      </c>
      <c r="B21" t="str">
        <f>IF('Dati docenze (altridocen'!S13="UOMO","Dr.","Dr.ssa")</f>
        <v>Dr.ssa</v>
      </c>
      <c r="C21" t="str">
        <f>'Dati docenze (altridocen'!$A$26</f>
        <v>Nome Cognome</v>
      </c>
      <c r="D21" s="46">
        <f>'Dati corso'!$B$1</f>
        <v>0</v>
      </c>
      <c r="E21" s="50">
        <f>'Dati corso'!$B$4</f>
        <v>0</v>
      </c>
      <c r="F21">
        <f>'Dati corso'!$B$2</f>
        <v>0</v>
      </c>
      <c r="G21" s="49">
        <f>'Dati corso'!$B$3</f>
        <v>0</v>
      </c>
      <c r="H21" s="47" t="str">
        <f>'Dati docenze (altridocen'!$E$26</f>
        <v>COMPENSO NON RICHIESTO</v>
      </c>
    </row>
    <row r="22" spans="1:8" ht="28" customHeight="1" x14ac:dyDescent="0.35">
      <c r="A22" t="str">
        <f>IF('Dati docenze (altridocen'!U13="UOMO","del","della")</f>
        <v>della</v>
      </c>
      <c r="B22" t="str">
        <f>IF('Dati docenze (altridocen'!U13="UOMO","Dr.","Dr.ssa")</f>
        <v>Dr.ssa</v>
      </c>
      <c r="C22" t="str">
        <f>'Dati docenze (altridocen'!$A$27</f>
        <v>Nome Cognome</v>
      </c>
      <c r="D22" s="46">
        <f>'Dati corso'!$B$1</f>
        <v>0</v>
      </c>
      <c r="E22" s="50">
        <f>'Dati corso'!$B$4</f>
        <v>0</v>
      </c>
      <c r="F22">
        <f>'Dati corso'!$B$2</f>
        <v>0</v>
      </c>
      <c r="G22" s="49">
        <f>'Dati corso'!$B$3</f>
        <v>0</v>
      </c>
      <c r="H22" s="47" t="str">
        <f>'Dati docenze (altridocen'!$E$27</f>
        <v>COMPENSO NON RICHIESTO</v>
      </c>
    </row>
    <row r="23" spans="1:8" ht="28" customHeight="1" x14ac:dyDescent="0.35">
      <c r="A23" t="str">
        <f>IF('Dati docenze (altridocen'!U14="UOMO","del","della")</f>
        <v>della</v>
      </c>
      <c r="B23" t="str">
        <f>IF('Dati docenze (altridocen'!W13="UOMO","Dr.","Dr.ssa")</f>
        <v>Dr.ssa</v>
      </c>
      <c r="C23" t="str">
        <f>'Dati docenze (altridocen'!$A$28</f>
        <v>Nome Cognome</v>
      </c>
      <c r="D23" s="46">
        <f>'Dati corso'!$B$1</f>
        <v>0</v>
      </c>
      <c r="E23" s="50">
        <f>'Dati corso'!$B$4</f>
        <v>0</v>
      </c>
      <c r="F23">
        <f>'Dati corso'!$B$2</f>
        <v>0</v>
      </c>
      <c r="G23" s="49">
        <f>'Dati corso'!$B$3</f>
        <v>0</v>
      </c>
      <c r="H23" s="47" t="str">
        <f>'Dati docenze (altridocen'!$E$28</f>
        <v>COMPENSO NON RICHIESTO</v>
      </c>
    </row>
  </sheetData>
  <sheetProtection algorithmName="SHA-512" hashValue="vXctaz/gOMsS2K+js0gLVuAQ2s+CRT4dKLtG0onVLV8sXhSV52Y3svCa7jqpWD5vOZb8PG2s2tc9zA+go52ThA==" saltValue="U7rjdLxeXmOx/mmjPVtxzA==" spinCount="100000" sheet="1" objects="1" scenarios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04B6E-6A78-4BA9-9C94-D376B8824BE5}">
  <dimension ref="A1:E18"/>
  <sheetViews>
    <sheetView workbookViewId="0">
      <selection activeCell="A14" sqref="A14"/>
    </sheetView>
  </sheetViews>
  <sheetFormatPr defaultColWidth="8.81640625" defaultRowHeight="14.5" x14ac:dyDescent="0.35"/>
  <sheetData>
    <row r="1" spans="1:5" x14ac:dyDescent="0.35">
      <c r="A1" t="s">
        <v>13</v>
      </c>
      <c r="E1" t="s">
        <v>55</v>
      </c>
    </row>
    <row r="2" spans="1:5" x14ac:dyDescent="0.35">
      <c r="A2" s="3" t="s">
        <v>18</v>
      </c>
      <c r="E2" s="3" t="s">
        <v>58</v>
      </c>
    </row>
    <row r="3" spans="1:5" x14ac:dyDescent="0.35">
      <c r="A3" t="s">
        <v>14</v>
      </c>
      <c r="E3" t="s">
        <v>56</v>
      </c>
    </row>
    <row r="4" spans="1:5" x14ac:dyDescent="0.35">
      <c r="A4" t="s">
        <v>59</v>
      </c>
      <c r="E4" t="s">
        <v>57</v>
      </c>
    </row>
    <row r="5" spans="1:5" x14ac:dyDescent="0.35">
      <c r="A5" t="s">
        <v>15</v>
      </c>
    </row>
    <row r="6" spans="1:5" x14ac:dyDescent="0.35">
      <c r="A6" t="s">
        <v>1</v>
      </c>
    </row>
    <row r="7" spans="1:5" x14ac:dyDescent="0.35">
      <c r="A7" t="s">
        <v>16</v>
      </c>
    </row>
    <row r="8" spans="1:5" x14ac:dyDescent="0.35">
      <c r="A8" t="s">
        <v>2</v>
      </c>
    </row>
    <row r="9" spans="1:5" x14ac:dyDescent="0.35">
      <c r="A9" t="s">
        <v>60</v>
      </c>
    </row>
    <row r="10" spans="1:5" x14ac:dyDescent="0.35">
      <c r="A10" t="s">
        <v>30</v>
      </c>
    </row>
    <row r="11" spans="1:5" x14ac:dyDescent="0.35">
      <c r="A11" t="s">
        <v>27</v>
      </c>
    </row>
    <row r="12" spans="1:5" x14ac:dyDescent="0.35">
      <c r="A12" t="s">
        <v>61</v>
      </c>
    </row>
    <row r="13" spans="1:5" x14ac:dyDescent="0.35">
      <c r="A13" t="s">
        <v>62</v>
      </c>
    </row>
    <row r="15" spans="1:5" ht="22.5" x14ac:dyDescent="0.8">
      <c r="A15" s="55" t="s">
        <v>0</v>
      </c>
      <c r="B15" s="55"/>
      <c r="C15" s="55" t="s">
        <v>1</v>
      </c>
      <c r="D15" s="55"/>
    </row>
    <row r="16" spans="1:5" ht="22.5" x14ac:dyDescent="0.8">
      <c r="A16" s="1" t="s">
        <v>3</v>
      </c>
      <c r="B16" s="1" t="s">
        <v>4</v>
      </c>
      <c r="C16" s="1" t="s">
        <v>3</v>
      </c>
      <c r="D16" s="1" t="s">
        <v>4</v>
      </c>
    </row>
    <row r="17" spans="1:4" ht="22.5" x14ac:dyDescent="0.8">
      <c r="A17" s="1">
        <v>100000</v>
      </c>
      <c r="B17" s="2">
        <f>A17/1936.27</f>
        <v>51.645689908948647</v>
      </c>
      <c r="C17" s="1">
        <v>60000</v>
      </c>
      <c r="D17" s="2">
        <f>C17/1936.27</f>
        <v>30.987413945369191</v>
      </c>
    </row>
    <row r="18" spans="1:4" ht="22.5" x14ac:dyDescent="0.8">
      <c r="A18" s="1">
        <v>200000</v>
      </c>
      <c r="B18" s="2">
        <v>103.29</v>
      </c>
      <c r="C18" s="1">
        <v>120000</v>
      </c>
      <c r="D18" s="2">
        <v>61.97</v>
      </c>
    </row>
  </sheetData>
  <sortState xmlns:xlrd2="http://schemas.microsoft.com/office/spreadsheetml/2017/richdata2" ref="A3:A8">
    <sortCondition ref="A3:A8"/>
  </sortState>
  <mergeCells count="2">
    <mergeCell ref="C15:D15"/>
    <mergeCell ref="A15:B1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07409D6C37E8445800C5B72E88BF051" ma:contentTypeVersion="18" ma:contentTypeDescription="Creare un nuovo documento." ma:contentTypeScope="" ma:versionID="7718c0913402bf1651c89607b1544dd4">
  <xsd:schema xmlns:xsd="http://www.w3.org/2001/XMLSchema" xmlns:xs="http://www.w3.org/2001/XMLSchema" xmlns:p="http://schemas.microsoft.com/office/2006/metadata/properties" xmlns:ns2="b54cb66a-0687-4087-b916-9fe4529546d7" xmlns:ns3="262aeeb5-d0c0-46ee-853b-13f0c3f3017e" targetNamespace="http://schemas.microsoft.com/office/2006/metadata/properties" ma:root="true" ma:fieldsID="588c0e7d87a9992b7a5262f22b8a157f" ns2:_="" ns3:_="">
    <xsd:import namespace="b54cb66a-0687-4087-b916-9fe4529546d7"/>
    <xsd:import namespace="262aeeb5-d0c0-46ee-853b-13f0c3f3017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Dataeor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4cb66a-0687-4087-b916-9fe4529546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Tag immagine" ma:readOnly="false" ma:fieldId="{5cf76f15-5ced-4ddc-b409-7134ff3c332f}" ma:taxonomyMulti="true" ma:sspId="5655b07b-e106-434b-8e42-295331486e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Dataeora" ma:index="23" nillable="true" ma:displayName="Data e ora" ma:format="DateOnly" ma:internalName="Dataeora">
      <xsd:simpleType>
        <xsd:restriction base="dms:DateTime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2aeeb5-d0c0-46ee-853b-13f0c3f3017e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99e9c0c5-249b-428c-ba16-1a1d010a7aba}" ma:internalName="TaxCatchAll" ma:showField="CatchAllData" ma:web="262aeeb5-d0c0-46ee-853b-13f0c3f3017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54cb66a-0687-4087-b916-9fe4529546d7">
      <Terms xmlns="http://schemas.microsoft.com/office/infopath/2007/PartnerControls"/>
    </lcf76f155ced4ddcb4097134ff3c332f>
    <TaxCatchAll xmlns="262aeeb5-d0c0-46ee-853b-13f0c3f3017e" xsi:nil="true"/>
    <Dataeora xmlns="b54cb66a-0687-4087-b916-9fe4529546d7" xsi:nil="true"/>
  </documentManagement>
</p:properties>
</file>

<file path=customXml/itemProps1.xml><?xml version="1.0" encoding="utf-8"?>
<ds:datastoreItem xmlns:ds="http://schemas.openxmlformats.org/officeDocument/2006/customXml" ds:itemID="{20FDC462-1874-48E8-ABC1-86D0ABB6FE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4cb66a-0687-4087-b916-9fe4529546d7"/>
    <ds:schemaRef ds:uri="262aeeb5-d0c0-46ee-853b-13f0c3f301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76EB131-DDC3-4A6B-839D-BD69E2448D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D92E65-D8AC-44B8-AF06-148F2B4CD0AA}">
  <ds:schemaRefs>
    <ds:schemaRef ds:uri="262aeeb5-d0c0-46ee-853b-13f0c3f3017e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b54cb66a-0687-4087-b916-9fe4529546d7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Dati docenze</vt:lpstr>
      <vt:lpstr>Dati docenze (altridocen</vt:lpstr>
      <vt:lpstr>Foglio3</vt:lpstr>
      <vt:lpstr>Dati corso</vt:lpstr>
      <vt:lpstr>lettere docenti</vt:lpstr>
      <vt:lpstr>Foglio2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Giuliano Basso</dc:creator>
  <cp:keywords/>
  <dc:description/>
  <cp:lastModifiedBy>Giuliano Basso</cp:lastModifiedBy>
  <cp:revision/>
  <dcterms:created xsi:type="dcterms:W3CDTF">2015-06-05T18:19:34Z</dcterms:created>
  <dcterms:modified xsi:type="dcterms:W3CDTF">2025-10-06T09:12:36Z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0x010100A07409D6C37E8445800C5B72E88BF051</vt:lpwstr>
  </property>
  <property fmtid="{D5CDD505-2E9C-101B-9397-08002B2CF9AE}" pid="3" name="MediaServiceImageTags">
    <vt:lpwstr/>
  </property>
</Properties>
</file>